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70" windowHeight="10245" activeTab="0"/>
  </bookViews>
  <sheets>
    <sheet name="VR3 MODUL ÁRAK" sheetId="1" r:id="rId1"/>
  </sheets>
  <definedNames/>
  <calcPr fullCalcOnLoad="1"/>
</workbook>
</file>

<file path=xl/sharedStrings.xml><?xml version="1.0" encoding="utf-8"?>
<sst xmlns="http://schemas.openxmlformats.org/spreadsheetml/2006/main" count="183" uniqueCount="107">
  <si>
    <t>Rendelések vevőktől</t>
  </si>
  <si>
    <t>Rendelés karbantartás és lista</t>
  </si>
  <si>
    <t>Adatgyűjtő és vonalkódos eljárások</t>
  </si>
  <si>
    <t>Adatexport főkönyv felé</t>
  </si>
  <si>
    <t>Szükséglet modulok</t>
  </si>
  <si>
    <t>Diszpó rendelésből</t>
  </si>
  <si>
    <t>Művelet kiadás dolgozónak</t>
  </si>
  <si>
    <t>Művelet bérelszámolás</t>
  </si>
  <si>
    <t>Anyag utalványozási modulok</t>
  </si>
  <si>
    <t>Tervezés</t>
  </si>
  <si>
    <t>Gyártás tervezés</t>
  </si>
  <si>
    <t>Fedettségre tervezés</t>
  </si>
  <si>
    <t>Termelés regisztráció</t>
  </si>
  <si>
    <t>Készlet kezelés</t>
  </si>
  <si>
    <t>készlet modulok</t>
  </si>
  <si>
    <t>leltár modulok</t>
  </si>
  <si>
    <t>leltár adatgyűjtővel</t>
  </si>
  <si>
    <t>Jelenlét modul</t>
  </si>
  <si>
    <t>Előkalkuláció</t>
  </si>
  <si>
    <t>Utókalkuláció</t>
  </si>
  <si>
    <t>Éves analízis garfikonnal</t>
  </si>
  <si>
    <t>Havi analízisek grafikonnal</t>
  </si>
  <si>
    <t>Mind összesen</t>
  </si>
  <si>
    <t xml:space="preserve"> </t>
  </si>
  <si>
    <t>eladási ár</t>
  </si>
  <si>
    <t>havi bérlet</t>
  </si>
  <si>
    <t>SAP rendelés kezelés (egyedi ármegállapodás)</t>
  </si>
  <si>
    <t>Faipari egyedi modul  (egyedi ármegállapodás)</t>
  </si>
  <si>
    <t>lista, összeépítés, javítás, anyagszükséglet</t>
  </si>
  <si>
    <t>%</t>
  </si>
  <si>
    <t>Kiegészítő modulok</t>
  </si>
  <si>
    <t>VÁLASSZON</t>
  </si>
  <si>
    <t>MODULT!</t>
  </si>
  <si>
    <t>VR3</t>
  </si>
  <si>
    <t>TREND</t>
  </si>
  <si>
    <t>Választott moduljai</t>
  </si>
  <si>
    <t>jelölés = x</t>
  </si>
  <si>
    <t>Komplett rendszer választás esetén kedvezmény %-a:</t>
  </si>
  <si>
    <t>Választott modulok összesen</t>
  </si>
  <si>
    <t>Általános CSV file import</t>
  </si>
  <si>
    <t>VR3 rendszer főbb moduljai</t>
  </si>
  <si>
    <t>Maximális felhasználók száma (fő)</t>
  </si>
  <si>
    <t>Diszpó egyedi termék azonosítóval</t>
  </si>
  <si>
    <t xml:space="preserve">Diszpó  tervezéssel </t>
  </si>
  <si>
    <t>Kalkuláció - Analízis</t>
  </si>
  <si>
    <t xml:space="preserve">Termelés </t>
  </si>
  <si>
    <t>Diszpó Karbantartás</t>
  </si>
  <si>
    <t>Termelés elszámolás</t>
  </si>
  <si>
    <t>Utalványozás</t>
  </si>
  <si>
    <t>Számlák készítése</t>
  </si>
  <si>
    <t>anyag felhasználás termelésben (WIFI)</t>
  </si>
  <si>
    <t>művelet regisztrálás termelésben (WIFI)</t>
  </si>
  <si>
    <t>összeépítés regisztrálás termelésben (WIFI)</t>
  </si>
  <si>
    <t>szállítólevél összeállítás adatgyűjtővel (WIFI)</t>
  </si>
  <si>
    <t>Modulcsoport</t>
  </si>
  <si>
    <t>Modul</t>
  </si>
  <si>
    <t xml:space="preserve">  </t>
  </si>
  <si>
    <t>jelenléti ívek, munkalap kiadás, regisztrálás</t>
  </si>
  <si>
    <t>Rádiós (WIFI) adatgyűjtő modulok</t>
  </si>
  <si>
    <t>vonalkóddal</t>
  </si>
  <si>
    <t>SAP diszpó import (egyedi ármegállapodás)</t>
  </si>
  <si>
    <t>SAP szamla, szállító, export</t>
  </si>
  <si>
    <t>SAP EXPORT-IMPORT</t>
  </si>
  <si>
    <t>(egyedi ármegállapodás)</t>
  </si>
  <si>
    <t>Árajánlatok, Ármegállapodások</t>
  </si>
  <si>
    <t>Raktárak közötti mozgás (saját raktár kezelés)</t>
  </si>
  <si>
    <t xml:space="preserve">Kiegészítő modulok egyedi ármegállapodás alapján </t>
  </si>
  <si>
    <t>Készlet kezelés kiegészítés</t>
  </si>
  <si>
    <t>x</t>
  </si>
  <si>
    <t>VR</t>
  </si>
  <si>
    <t>Kereskedelmi forma</t>
  </si>
  <si>
    <t>Intrastat</t>
  </si>
  <si>
    <t>KSH jelentés</t>
  </si>
  <si>
    <t>Szerződéses szolgáltatás számlázás</t>
  </si>
  <si>
    <t>Időszakonként az összes számla egyszerre</t>
  </si>
  <si>
    <t>Vevői rendelés, Szállító, Számla</t>
  </si>
  <si>
    <t>A szoftver díja NEM TARTALMAZZA a választott SQL adatbázis kezelő licensz díját!</t>
  </si>
  <si>
    <t xml:space="preserve">minden </t>
  </si>
  <si>
    <t>100 fő !!</t>
  </si>
  <si>
    <t>5 fő</t>
  </si>
  <si>
    <t>10 fő</t>
  </si>
  <si>
    <t>3 fő</t>
  </si>
  <si>
    <t>2 fő</t>
  </si>
  <si>
    <t>1 fő</t>
  </si>
  <si>
    <t>A kiválasztásához a CITROMSÁRGA oszlopba írjon egy "x"-et. Ha nem, akkor "szóköz". Helyes karakter megadása után a cella színe zöldre változik.</t>
  </si>
  <si>
    <t>Import az árajánlatba</t>
  </si>
  <si>
    <t>Anyagigény rögzítés</t>
  </si>
  <si>
    <t>Import a rendelésbe</t>
  </si>
  <si>
    <t>MNB árfolyam letöltő modul</t>
  </si>
  <si>
    <t>Szerviz mudul</t>
  </si>
  <si>
    <t>szervíztevékenység /munkalap</t>
  </si>
  <si>
    <t>CMR fuvarlevél</t>
  </si>
  <si>
    <t>Kiszállítás</t>
  </si>
  <si>
    <t>Szállítólevelek készítése</t>
  </si>
  <si>
    <t>Beszállítás kezelés</t>
  </si>
  <si>
    <t>ajánlat/rendelés/visszaigazolás(beérkeztetés</t>
  </si>
  <si>
    <t>GLS modul</t>
  </si>
  <si>
    <t>kiállított számlák GLS címkézése</t>
  </si>
  <si>
    <t>WEBSHOP modul</t>
  </si>
  <si>
    <t>WEB oldalon külön adatbázisban kezelt oldal</t>
  </si>
  <si>
    <t>WEBSHOP modul VR3 kapcsolata</t>
  </si>
  <si>
    <t>WEBSHOP kezelése VR3 rendszerből</t>
  </si>
  <si>
    <t>Adatellenőrzési modul</t>
  </si>
  <si>
    <t>Paraméterezhető egyedi adatellenőrzés</t>
  </si>
  <si>
    <t>R-TREND Kft. H-9700 Szombathely, Vörösmarty u. 28. telefon : 0036(30)9473-311 e-mail: r-trend@r-tend.eu</t>
  </si>
  <si>
    <t>Az alábbi árkalkuláció iránymutatási célt szolgál. A díj megállapítása megegyezéssel történik.</t>
  </si>
  <si>
    <t>max.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</si>
</sst>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5"/>
      <name val="Arial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b/>
      <sz val="8"/>
      <color indexed="13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48"/>
      <name val="Arial"/>
      <family val="2"/>
    </font>
    <font>
      <b/>
      <sz val="8"/>
      <color indexed="43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1499900072813034"/>
      <name val="Arial"/>
      <family val="2"/>
    </font>
    <font>
      <b/>
      <sz val="8"/>
      <color theme="0" tint="-0.1499900072813034"/>
      <name val="Arial"/>
      <family val="2"/>
    </font>
    <font>
      <b/>
      <sz val="8"/>
      <color theme="1" tint="0.04998999834060669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10" fillId="38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8" fillId="37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2" fillId="38" borderId="0" xfId="0" applyFont="1" applyFill="1" applyAlignment="1">
      <alignment/>
    </xf>
    <xf numFmtId="9" fontId="13" fillId="39" borderId="0" xfId="0" applyNumberFormat="1" applyFont="1" applyFill="1" applyAlignment="1">
      <alignment/>
    </xf>
    <xf numFmtId="9" fontId="13" fillId="36" borderId="0" xfId="0" applyNumberFormat="1" applyFont="1" applyFill="1" applyAlignment="1">
      <alignment/>
    </xf>
    <xf numFmtId="0" fontId="11" fillId="35" borderId="0" xfId="0" applyFont="1" applyFill="1" applyAlignment="1">
      <alignment horizontal="right"/>
    </xf>
    <xf numFmtId="0" fontId="11" fillId="40" borderId="0" xfId="0" applyFont="1" applyFill="1" applyAlignment="1">
      <alignment/>
    </xf>
    <xf numFmtId="0" fontId="11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1" borderId="0" xfId="0" applyFont="1" applyFill="1" applyAlignment="1">
      <alignment/>
    </xf>
    <xf numFmtId="0" fontId="1" fillId="41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8" fillId="42" borderId="0" xfId="0" applyFont="1" applyFill="1" applyAlignment="1">
      <alignment/>
    </xf>
    <xf numFmtId="0" fontId="15" fillId="35" borderId="0" xfId="0" applyFont="1" applyFill="1" applyAlignment="1">
      <alignment/>
    </xf>
    <xf numFmtId="0" fontId="1" fillId="42" borderId="0" xfId="0" applyFont="1" applyFill="1" applyAlignment="1">
      <alignment/>
    </xf>
    <xf numFmtId="0" fontId="16" fillId="41" borderId="0" xfId="0" applyFont="1" applyFill="1" applyAlignment="1">
      <alignment horizontal="right"/>
    </xf>
    <xf numFmtId="0" fontId="1" fillId="41" borderId="0" xfId="0" applyFont="1" applyFill="1" applyAlignment="1">
      <alignment horizontal="right"/>
    </xf>
    <xf numFmtId="0" fontId="17" fillId="37" borderId="0" xfId="0" applyFont="1" applyFill="1" applyAlignment="1">
      <alignment/>
    </xf>
    <xf numFmtId="0" fontId="4" fillId="43" borderId="0" xfId="0" applyFont="1" applyFill="1" applyAlignment="1">
      <alignment/>
    </xf>
    <xf numFmtId="0" fontId="1" fillId="36" borderId="0" xfId="0" applyFont="1" applyFill="1" applyAlignment="1">
      <alignment/>
    </xf>
    <xf numFmtId="1" fontId="17" fillId="36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9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18" fillId="0" borderId="0" xfId="0" applyFont="1" applyAlignment="1">
      <alignment/>
    </xf>
    <xf numFmtId="0" fontId="11" fillId="40" borderId="0" xfId="0" applyFont="1" applyFill="1" applyAlignment="1">
      <alignment horizontal="center"/>
    </xf>
    <xf numFmtId="0" fontId="8" fillId="41" borderId="0" xfId="0" applyFont="1" applyFill="1" applyAlignment="1">
      <alignment/>
    </xf>
    <xf numFmtId="0" fontId="1" fillId="41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1" fillId="37" borderId="0" xfId="0" applyFont="1" applyFill="1" applyAlignment="1">
      <alignment/>
    </xf>
    <xf numFmtId="0" fontId="4" fillId="44" borderId="0" xfId="0" applyFont="1" applyFill="1" applyAlignment="1">
      <alignment/>
    </xf>
    <xf numFmtId="0" fontId="19" fillId="43" borderId="0" xfId="0" applyFont="1" applyFill="1" applyAlignment="1">
      <alignment/>
    </xf>
    <xf numFmtId="0" fontId="1" fillId="0" borderId="0" xfId="0" applyFont="1" applyFill="1" applyAlignment="1">
      <alignment/>
    </xf>
    <xf numFmtId="1" fontId="8" fillId="42" borderId="0" xfId="0" applyNumberFormat="1" applyFont="1" applyFill="1" applyAlignment="1">
      <alignment/>
    </xf>
    <xf numFmtId="1" fontId="1" fillId="42" borderId="0" xfId="0" applyNumberFormat="1" applyFont="1" applyFill="1" applyAlignment="1">
      <alignment/>
    </xf>
    <xf numFmtId="0" fontId="8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1" fillId="41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7" borderId="0" xfId="0" applyFont="1" applyFill="1" applyAlignment="1">
      <alignment/>
    </xf>
    <xf numFmtId="0" fontId="58" fillId="7" borderId="0" xfId="0" applyFont="1" applyFill="1" applyAlignment="1">
      <alignment/>
    </xf>
    <xf numFmtId="1" fontId="59" fillId="7" borderId="0" xfId="0" applyNumberFormat="1" applyFont="1" applyFill="1" applyAlignment="1">
      <alignment/>
    </xf>
    <xf numFmtId="0" fontId="59" fillId="44" borderId="0" xfId="0" applyFont="1" applyFill="1" applyAlignment="1">
      <alignment/>
    </xf>
    <xf numFmtId="0" fontId="59" fillId="4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60" fillId="45" borderId="0" xfId="0" applyFont="1" applyFill="1" applyAlignment="1">
      <alignment/>
    </xf>
    <xf numFmtId="0" fontId="61" fillId="45" borderId="0" xfId="0" applyFont="1" applyFill="1" applyAlignment="1">
      <alignment/>
    </xf>
    <xf numFmtId="0" fontId="61" fillId="45" borderId="0" xfId="0" applyFont="1" applyFill="1" applyAlignment="1">
      <alignment horizontal="right"/>
    </xf>
    <xf numFmtId="14" fontId="62" fillId="37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61" fillId="46" borderId="0" xfId="0" applyFont="1" applyFill="1" applyAlignment="1">
      <alignment horizontal="right"/>
    </xf>
    <xf numFmtId="0" fontId="59" fillId="46" borderId="0" xfId="0" applyFont="1" applyFill="1" applyAlignment="1">
      <alignment horizontal="right"/>
    </xf>
    <xf numFmtId="0" fontId="4" fillId="43" borderId="0" xfId="0" applyFont="1" applyFill="1" applyAlignment="1">
      <alignment/>
    </xf>
    <xf numFmtId="0" fontId="5" fillId="43" borderId="0" xfId="0" applyFont="1" applyFill="1" applyAlignment="1">
      <alignment/>
    </xf>
    <xf numFmtId="0" fontId="1" fillId="46" borderId="0" xfId="0" applyFont="1" applyFill="1" applyAlignment="1">
      <alignment horizontal="right"/>
    </xf>
    <xf numFmtId="0" fontId="1" fillId="46" borderId="0" xfId="0" applyFont="1" applyFill="1" applyAlignment="1">
      <alignment horizontal="right"/>
    </xf>
    <xf numFmtId="0" fontId="1" fillId="47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40" fillId="48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indexed="34"/>
      </font>
      <fill>
        <patternFill>
          <bgColor indexed="50"/>
        </patternFill>
      </fill>
    </dxf>
    <dxf>
      <font>
        <color indexed="13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152400</xdr:rowOff>
    </xdr:from>
    <xdr:to>
      <xdr:col>7</xdr:col>
      <xdr:colOff>666750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48400" y="581025"/>
          <a:ext cx="504825" cy="1905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50</xdr:row>
      <xdr:rowOff>28575</xdr:rowOff>
    </xdr:from>
    <xdr:to>
      <xdr:col>7</xdr:col>
      <xdr:colOff>657225</xdr:colOff>
      <xdr:row>57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257925" y="7229475"/>
          <a:ext cx="485775" cy="981075"/>
        </a:xfrm>
        <a:prstGeom prst="up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32</xdr:row>
      <xdr:rowOff>38100</xdr:rowOff>
    </xdr:from>
    <xdr:to>
      <xdr:col>7</xdr:col>
      <xdr:colOff>638175</xdr:colOff>
      <xdr:row>34</xdr:row>
      <xdr:rowOff>133350</xdr:rowOff>
    </xdr:to>
    <xdr:sp>
      <xdr:nvSpPr>
        <xdr:cNvPr id="3" name="AutoShape 31"/>
        <xdr:cNvSpPr>
          <a:spLocks/>
        </xdr:cNvSpPr>
      </xdr:nvSpPr>
      <xdr:spPr>
        <a:xfrm>
          <a:off x="6238875" y="4667250"/>
          <a:ext cx="485775" cy="381000"/>
        </a:xfrm>
        <a:prstGeom prst="up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140625" style="6" customWidth="1"/>
    <col min="2" max="2" width="29.8515625" style="6" customWidth="1"/>
    <col min="3" max="3" width="28.421875" style="6" customWidth="1"/>
    <col min="4" max="4" width="19.140625" style="6" customWidth="1"/>
    <col min="5" max="6" width="1.1484375" style="69" customWidth="1"/>
    <col min="7" max="7" width="9.421875" style="68" customWidth="1"/>
    <col min="8" max="8" width="10.7109375" style="6" customWidth="1"/>
    <col min="9" max="9" width="1.28515625" style="6" customWidth="1"/>
    <col min="10" max="10" width="8.140625" style="6" customWidth="1"/>
    <col min="11" max="11" width="1.421875" style="6" customWidth="1"/>
    <col min="12" max="12" width="9.00390625" style="6" customWidth="1"/>
    <col min="13" max="13" width="1.7109375" style="6" customWidth="1"/>
    <col min="14" max="14" width="7.7109375" style="6" customWidth="1"/>
    <col min="15" max="15" width="1.7109375" style="6" customWidth="1"/>
    <col min="16" max="16" width="8.140625" style="6" customWidth="1"/>
    <col min="17" max="17" width="1.7109375" style="6" customWidth="1"/>
    <col min="18" max="18" width="7.8515625" style="6" customWidth="1"/>
    <col min="19" max="19" width="1.7109375" style="6" customWidth="1"/>
    <col min="20" max="20" width="8.00390625" style="6" customWidth="1"/>
    <col min="21" max="21" width="2.140625" style="6" customWidth="1"/>
    <col min="22" max="16384" width="9.140625" style="6" customWidth="1"/>
  </cols>
  <sheetData>
    <row r="1" spans="1:21" ht="11.25">
      <c r="A1" s="1"/>
      <c r="B1" s="5" t="s">
        <v>104</v>
      </c>
      <c r="C1" s="3"/>
      <c r="D1" s="3"/>
      <c r="E1" s="61"/>
      <c r="F1" s="61"/>
      <c r="G1" s="61"/>
      <c r="H1" s="3"/>
      <c r="I1" s="3"/>
      <c r="J1" s="3"/>
      <c r="K1" s="3"/>
      <c r="L1" s="3"/>
      <c r="M1" s="3"/>
      <c r="N1" s="4"/>
      <c r="O1" s="3"/>
      <c r="P1" s="5" t="s">
        <v>34</v>
      </c>
      <c r="Q1" s="2" t="s">
        <v>23</v>
      </c>
      <c r="R1" s="2" t="s">
        <v>33</v>
      </c>
      <c r="S1" s="2"/>
      <c r="T1" s="2"/>
      <c r="U1" s="1"/>
    </row>
    <row r="2" spans="1:21" ht="11.25">
      <c r="A2" s="1"/>
      <c r="B2" s="7" t="s">
        <v>40</v>
      </c>
      <c r="C2" s="8" t="s">
        <v>69</v>
      </c>
      <c r="D2" s="9"/>
      <c r="E2" s="9"/>
      <c r="F2" s="78" t="s">
        <v>106</v>
      </c>
      <c r="G2" s="79"/>
      <c r="H2" s="10" t="s">
        <v>31</v>
      </c>
      <c r="I2" s="80" t="s">
        <v>35</v>
      </c>
      <c r="J2" s="80"/>
      <c r="K2" s="81" t="s">
        <v>41</v>
      </c>
      <c r="L2" s="81"/>
      <c r="M2" s="81"/>
      <c r="N2" s="81"/>
      <c r="O2" s="81"/>
      <c r="P2" s="81"/>
      <c r="Q2" s="81"/>
      <c r="R2" s="81"/>
      <c r="S2" s="11"/>
      <c r="T2" s="11"/>
      <c r="U2" s="1"/>
    </row>
    <row r="3" spans="1:21" ht="11.25">
      <c r="A3" s="1"/>
      <c r="B3" s="72" t="s">
        <v>105</v>
      </c>
      <c r="C3" s="12"/>
      <c r="D3" s="12"/>
      <c r="F3" s="74">
        <v>2023</v>
      </c>
      <c r="G3" s="75" t="s">
        <v>25</v>
      </c>
      <c r="H3" s="10" t="s">
        <v>32</v>
      </c>
      <c r="I3" s="13" t="s">
        <v>24</v>
      </c>
      <c r="J3" s="14" t="s">
        <v>25</v>
      </c>
      <c r="K3" s="13" t="s">
        <v>24</v>
      </c>
      <c r="L3" s="15" t="s">
        <v>25</v>
      </c>
      <c r="M3" s="13" t="s">
        <v>24</v>
      </c>
      <c r="N3" s="14" t="s">
        <v>25</v>
      </c>
      <c r="O3" s="13" t="s">
        <v>24</v>
      </c>
      <c r="P3" s="15" t="s">
        <v>25</v>
      </c>
      <c r="Q3" s="13" t="s">
        <v>24</v>
      </c>
      <c r="R3" s="14" t="s">
        <v>25</v>
      </c>
      <c r="S3" s="13" t="s">
        <v>24</v>
      </c>
      <c r="T3" s="15" t="s">
        <v>25</v>
      </c>
      <c r="U3" s="1"/>
    </row>
    <row r="4" spans="1:21" ht="15.75">
      <c r="A4" s="1"/>
      <c r="B4" s="82">
        <v>2023</v>
      </c>
      <c r="C4" s="12"/>
      <c r="D4" s="12"/>
      <c r="F4" s="69" t="s">
        <v>29</v>
      </c>
      <c r="G4" s="71" t="s">
        <v>29</v>
      </c>
      <c r="H4" s="17" t="s">
        <v>36</v>
      </c>
      <c r="I4" s="18">
        <v>100</v>
      </c>
      <c r="J4" s="19">
        <v>1</v>
      </c>
      <c r="K4" s="18">
        <v>80</v>
      </c>
      <c r="L4" s="20">
        <v>0.8</v>
      </c>
      <c r="M4" s="18">
        <v>65</v>
      </c>
      <c r="N4" s="19">
        <v>0.65</v>
      </c>
      <c r="O4" s="18">
        <v>50</v>
      </c>
      <c r="P4" s="20">
        <v>0.5</v>
      </c>
      <c r="Q4" s="18">
        <v>30</v>
      </c>
      <c r="R4" s="19">
        <v>0.3</v>
      </c>
      <c r="S4" s="18">
        <v>18</v>
      </c>
      <c r="T4" s="20">
        <v>0.18</v>
      </c>
      <c r="U4" s="1"/>
    </row>
    <row r="5" spans="1:21" ht="11.25">
      <c r="A5" s="1"/>
      <c r="B5" s="16" t="s">
        <v>54</v>
      </c>
      <c r="C5" s="16" t="s">
        <v>55</v>
      </c>
      <c r="D5" s="12"/>
      <c r="F5" s="70">
        <v>20</v>
      </c>
      <c r="G5" s="70">
        <v>6</v>
      </c>
      <c r="H5" s="21" t="s">
        <v>23</v>
      </c>
      <c r="I5" s="22" t="s">
        <v>77</v>
      </c>
      <c r="J5" s="23" t="s">
        <v>78</v>
      </c>
      <c r="K5" s="18">
        <v>10</v>
      </c>
      <c r="L5" s="24" t="s">
        <v>80</v>
      </c>
      <c r="M5" s="25" t="s">
        <v>23</v>
      </c>
      <c r="N5" s="25" t="s">
        <v>79</v>
      </c>
      <c r="O5" s="24" t="s">
        <v>23</v>
      </c>
      <c r="P5" s="24" t="s">
        <v>81</v>
      </c>
      <c r="Q5" s="25" t="s">
        <v>23</v>
      </c>
      <c r="R5" s="25" t="s">
        <v>82</v>
      </c>
      <c r="S5" s="24" t="s">
        <v>23</v>
      </c>
      <c r="T5" s="24" t="s">
        <v>83</v>
      </c>
      <c r="U5" s="1"/>
    </row>
    <row r="6" spans="1:21" ht="11.25">
      <c r="A6" s="1"/>
      <c r="B6" s="26" t="s">
        <v>86</v>
      </c>
      <c r="C6" s="27" t="s">
        <v>85</v>
      </c>
      <c r="D6" s="27"/>
      <c r="E6" s="69">
        <v>130000</v>
      </c>
      <c r="F6" s="69">
        <f>E6*(100+($F$5))/100</f>
        <v>156000</v>
      </c>
      <c r="G6" s="63">
        <f>F6*$G$5/100</f>
        <v>9360</v>
      </c>
      <c r="H6" s="44" t="s">
        <v>23</v>
      </c>
      <c r="I6" s="29">
        <f>IF(H6="x",F6,0)</f>
        <v>0</v>
      </c>
      <c r="J6" s="30">
        <f>IF(H6="x",G6,0)</f>
        <v>0</v>
      </c>
      <c r="K6" s="31">
        <f aca="true" t="shared" si="0" ref="K6:L8">I6*$K$4/100</f>
        <v>0</v>
      </c>
      <c r="L6" s="32">
        <f t="shared" si="0"/>
        <v>0</v>
      </c>
      <c r="M6" s="31">
        <f aca="true" t="shared" si="1" ref="M6:N8">I6*$M$4/100</f>
        <v>0</v>
      </c>
      <c r="N6" s="32">
        <f t="shared" si="1"/>
        <v>0</v>
      </c>
      <c r="O6" s="31">
        <f>I6*$O$4/100</f>
        <v>0</v>
      </c>
      <c r="P6" s="32">
        <f>J6*$O$4/100</f>
        <v>0</v>
      </c>
      <c r="Q6" s="31">
        <f>I6*$Q$4/100</f>
        <v>0</v>
      </c>
      <c r="R6" s="32">
        <f>J6*$Q$4/100</f>
        <v>0</v>
      </c>
      <c r="S6" s="31">
        <f>I6*$S$4/100</f>
        <v>0</v>
      </c>
      <c r="T6" s="32">
        <f>J6*$S$4/100</f>
        <v>0</v>
      </c>
      <c r="U6" s="1"/>
    </row>
    <row r="7" spans="1:21" ht="11.25">
      <c r="A7" s="1"/>
      <c r="B7" s="26" t="s">
        <v>64</v>
      </c>
      <c r="C7" s="27" t="s">
        <v>87</v>
      </c>
      <c r="D7" s="27"/>
      <c r="E7" s="69">
        <v>200000</v>
      </c>
      <c r="F7" s="69">
        <f aca="true" t="shared" si="2" ref="F7:F56">E7*(100+($F$5))/100</f>
        <v>240000</v>
      </c>
      <c r="G7" s="63">
        <f>F7*$G$5/100</f>
        <v>14400</v>
      </c>
      <c r="H7" s="44" t="s">
        <v>23</v>
      </c>
      <c r="I7" s="29">
        <f>IF(H7="x",F7,0)</f>
        <v>0</v>
      </c>
      <c r="J7" s="30">
        <f>IF(H7="x",G7,0)</f>
        <v>0</v>
      </c>
      <c r="K7" s="31">
        <f t="shared" si="0"/>
        <v>0</v>
      </c>
      <c r="L7" s="32">
        <f t="shared" si="0"/>
        <v>0</v>
      </c>
      <c r="M7" s="31">
        <f t="shared" si="1"/>
        <v>0</v>
      </c>
      <c r="N7" s="32">
        <f t="shared" si="1"/>
        <v>0</v>
      </c>
      <c r="O7" s="31">
        <f>I7*$O$4/100</f>
        <v>0</v>
      </c>
      <c r="P7" s="32">
        <f>J7*$O$4/100</f>
        <v>0</v>
      </c>
      <c r="Q7" s="31">
        <f>I7*$Q$4/100</f>
        <v>0</v>
      </c>
      <c r="R7" s="32">
        <f>J7*$Q$4/100</f>
        <v>0</v>
      </c>
      <c r="S7" s="31">
        <f>I7*$S$4/100</f>
        <v>0</v>
      </c>
      <c r="T7" s="32">
        <f>J7*$S$4/100</f>
        <v>0</v>
      </c>
      <c r="U7" s="1"/>
    </row>
    <row r="8" spans="1:21" ht="11.25">
      <c r="A8" s="1"/>
      <c r="B8" s="26" t="s">
        <v>0</v>
      </c>
      <c r="C8" s="27" t="s">
        <v>39</v>
      </c>
      <c r="D8" s="27"/>
      <c r="E8" s="69">
        <v>150000</v>
      </c>
      <c r="F8" s="69">
        <f t="shared" si="2"/>
        <v>180000</v>
      </c>
      <c r="G8" s="63">
        <f>F8*$G$5/100</f>
        <v>10800</v>
      </c>
      <c r="H8" s="44" t="s">
        <v>23</v>
      </c>
      <c r="I8" s="29">
        <f>IF(H8="x",F8,0)</f>
        <v>0</v>
      </c>
      <c r="J8" s="30">
        <f>IF(H8="x",G8,0)</f>
        <v>0</v>
      </c>
      <c r="K8" s="31">
        <f t="shared" si="0"/>
        <v>0</v>
      </c>
      <c r="L8" s="32">
        <f t="shared" si="0"/>
        <v>0</v>
      </c>
      <c r="M8" s="31">
        <f t="shared" si="1"/>
        <v>0</v>
      </c>
      <c r="N8" s="32">
        <f t="shared" si="1"/>
        <v>0</v>
      </c>
      <c r="O8" s="31">
        <f>I8*$O$4/100</f>
        <v>0</v>
      </c>
      <c r="P8" s="32">
        <f aca="true" t="shared" si="3" ref="P8:P32">J8*$O$4/100</f>
        <v>0</v>
      </c>
      <c r="Q8" s="31">
        <f>I8*$Q$4/100</f>
        <v>0</v>
      </c>
      <c r="R8" s="32">
        <f aca="true" t="shared" si="4" ref="R8:R32">J8*$Q$4/100</f>
        <v>0</v>
      </c>
      <c r="S8" s="31">
        <f aca="true" t="shared" si="5" ref="S8:S32">I8*$S$4/100</f>
        <v>0</v>
      </c>
      <c r="T8" s="32">
        <f aca="true" t="shared" si="6" ref="T8:T32">J8*$S$4/100</f>
        <v>0</v>
      </c>
      <c r="U8" s="1"/>
    </row>
    <row r="9" spans="1:21" ht="11.25">
      <c r="A9" s="1"/>
      <c r="B9" s="26"/>
      <c r="C9" s="27" t="s">
        <v>1</v>
      </c>
      <c r="D9" s="27"/>
      <c r="E9" s="69">
        <v>300000</v>
      </c>
      <c r="F9" s="69">
        <f t="shared" si="2"/>
        <v>360000</v>
      </c>
      <c r="G9" s="63">
        <f>F9*$G$5/100</f>
        <v>21600</v>
      </c>
      <c r="H9" s="44" t="s">
        <v>23</v>
      </c>
      <c r="I9" s="29">
        <f aca="true" t="shared" si="7" ref="I9:I32">IF(H9="x",F9,0)</f>
        <v>0</v>
      </c>
      <c r="J9" s="30">
        <f>IF(H9="x",G9,0)</f>
        <v>0</v>
      </c>
      <c r="K9" s="31">
        <f aca="true" t="shared" si="8" ref="K9:K32">I9*$K$4/100</f>
        <v>0</v>
      </c>
      <c r="L9" s="32">
        <f aca="true" t="shared" si="9" ref="L9:L32">J9*$K$4/100</f>
        <v>0</v>
      </c>
      <c r="M9" s="31">
        <f aca="true" t="shared" si="10" ref="M9:M32">I9*$M$4/100</f>
        <v>0</v>
      </c>
      <c r="N9" s="32">
        <f aca="true" t="shared" si="11" ref="N9:N32">J9*$M$4/100</f>
        <v>0</v>
      </c>
      <c r="O9" s="31">
        <f aca="true" t="shared" si="12" ref="O9:O32">I9*$O$4/100</f>
        <v>0</v>
      </c>
      <c r="P9" s="32">
        <f t="shared" si="3"/>
        <v>0</v>
      </c>
      <c r="Q9" s="31">
        <f>I9*$Q$4/100</f>
        <v>0</v>
      </c>
      <c r="R9" s="32">
        <f t="shared" si="4"/>
        <v>0</v>
      </c>
      <c r="S9" s="31">
        <f t="shared" si="5"/>
        <v>0</v>
      </c>
      <c r="T9" s="32">
        <f t="shared" si="6"/>
        <v>0</v>
      </c>
      <c r="U9" s="1"/>
    </row>
    <row r="10" spans="1:21" ht="11.25">
      <c r="A10" s="1"/>
      <c r="B10" s="26" t="s">
        <v>92</v>
      </c>
      <c r="C10" s="27" t="s">
        <v>93</v>
      </c>
      <c r="D10" s="27"/>
      <c r="E10" s="69">
        <v>300000</v>
      </c>
      <c r="F10" s="69">
        <f t="shared" si="2"/>
        <v>360000</v>
      </c>
      <c r="G10" s="63">
        <f aca="true" t="shared" si="13" ref="G10:G32">F10*$G$5/100</f>
        <v>21600</v>
      </c>
      <c r="H10" s="44" t="s">
        <v>23</v>
      </c>
      <c r="I10" s="29">
        <f t="shared" si="7"/>
        <v>0</v>
      </c>
      <c r="J10" s="30">
        <f aca="true" t="shared" si="14" ref="J10:J32">IF(H10="x",G10,0)</f>
        <v>0</v>
      </c>
      <c r="K10" s="31">
        <f t="shared" si="8"/>
        <v>0</v>
      </c>
      <c r="L10" s="32">
        <f t="shared" si="9"/>
        <v>0</v>
      </c>
      <c r="M10" s="31">
        <f t="shared" si="10"/>
        <v>0</v>
      </c>
      <c r="N10" s="32">
        <f t="shared" si="11"/>
        <v>0</v>
      </c>
      <c r="O10" s="31">
        <f t="shared" si="12"/>
        <v>0</v>
      </c>
      <c r="P10" s="32">
        <f t="shared" si="3"/>
        <v>0</v>
      </c>
      <c r="Q10" s="31">
        <f aca="true" t="shared" si="15" ref="Q10:Q32">I10*$Q$4/100</f>
        <v>0</v>
      </c>
      <c r="R10" s="32">
        <f t="shared" si="4"/>
        <v>0</v>
      </c>
      <c r="S10" s="31">
        <f t="shared" si="5"/>
        <v>0</v>
      </c>
      <c r="T10" s="32">
        <f t="shared" si="6"/>
        <v>0</v>
      </c>
      <c r="U10" s="1"/>
    </row>
    <row r="11" spans="1:21" ht="11.25">
      <c r="A11" s="1"/>
      <c r="B11" s="26"/>
      <c r="C11" s="27" t="s">
        <v>91</v>
      </c>
      <c r="D11" s="27"/>
      <c r="E11" s="69">
        <v>180000</v>
      </c>
      <c r="F11" s="69">
        <f t="shared" si="2"/>
        <v>216000</v>
      </c>
      <c r="G11" s="63">
        <f>F11*$G$5/100</f>
        <v>12960</v>
      </c>
      <c r="H11" s="44" t="s">
        <v>23</v>
      </c>
      <c r="I11" s="29">
        <f>IF(H11="x",F11,0)</f>
        <v>0</v>
      </c>
      <c r="J11" s="52">
        <f>IF(H11="x",G11,0)</f>
        <v>0</v>
      </c>
      <c r="K11" s="31">
        <f>I11*$K$4/100</f>
        <v>0</v>
      </c>
      <c r="L11" s="53">
        <f>J11*$K$4/100</f>
        <v>0</v>
      </c>
      <c r="M11" s="31">
        <f>I11*$M$4/100</f>
        <v>0</v>
      </c>
      <c r="N11" s="53">
        <f>J11*$M$4/100</f>
        <v>0</v>
      </c>
      <c r="O11" s="31">
        <f>I11*$O$4/100</f>
        <v>0</v>
      </c>
      <c r="P11" s="53">
        <f>J11*$O$4/100</f>
        <v>0</v>
      </c>
      <c r="Q11" s="31">
        <f>I11*$Q$4/100</f>
        <v>0</v>
      </c>
      <c r="R11" s="53">
        <f>J11*$Q$4/100</f>
        <v>0</v>
      </c>
      <c r="S11" s="31">
        <f>I11*$S$4/100</f>
        <v>0</v>
      </c>
      <c r="T11" s="53">
        <f>J11*$S$4/100</f>
        <v>0</v>
      </c>
      <c r="U11" s="1"/>
    </row>
    <row r="12" spans="1:21" ht="11.25">
      <c r="A12" s="1"/>
      <c r="B12" s="26" t="s">
        <v>49</v>
      </c>
      <c r="C12" s="27"/>
      <c r="D12" s="27"/>
      <c r="E12" s="69">
        <v>500000</v>
      </c>
      <c r="F12" s="69">
        <f t="shared" si="2"/>
        <v>600000</v>
      </c>
      <c r="G12" s="63">
        <f t="shared" si="13"/>
        <v>36000</v>
      </c>
      <c r="H12" s="44" t="s">
        <v>68</v>
      </c>
      <c r="I12" s="29">
        <f t="shared" si="7"/>
        <v>600000</v>
      </c>
      <c r="J12" s="30">
        <f t="shared" si="14"/>
        <v>36000</v>
      </c>
      <c r="K12" s="31">
        <f t="shared" si="8"/>
        <v>480000</v>
      </c>
      <c r="L12" s="32">
        <f t="shared" si="9"/>
        <v>28800</v>
      </c>
      <c r="M12" s="31">
        <f t="shared" si="10"/>
        <v>390000</v>
      </c>
      <c r="N12" s="32">
        <f t="shared" si="11"/>
        <v>23400</v>
      </c>
      <c r="O12" s="31">
        <f t="shared" si="12"/>
        <v>300000</v>
      </c>
      <c r="P12" s="32">
        <f t="shared" si="3"/>
        <v>18000</v>
      </c>
      <c r="Q12" s="31">
        <f t="shared" si="15"/>
        <v>180000</v>
      </c>
      <c r="R12" s="32">
        <f t="shared" si="4"/>
        <v>10800</v>
      </c>
      <c r="S12" s="31">
        <f t="shared" si="5"/>
        <v>108000</v>
      </c>
      <c r="T12" s="32">
        <f t="shared" si="6"/>
        <v>6480</v>
      </c>
      <c r="U12" s="1"/>
    </row>
    <row r="13" spans="1:21" ht="11.25">
      <c r="A13" s="1"/>
      <c r="B13" s="26" t="s">
        <v>44</v>
      </c>
      <c r="C13" s="27" t="s">
        <v>18</v>
      </c>
      <c r="D13" s="27"/>
      <c r="E13" s="69">
        <v>150000</v>
      </c>
      <c r="F13" s="69">
        <f t="shared" si="2"/>
        <v>180000</v>
      </c>
      <c r="G13" s="63">
        <f t="shared" si="13"/>
        <v>10800</v>
      </c>
      <c r="H13" s="44" t="s">
        <v>23</v>
      </c>
      <c r="I13" s="29">
        <f t="shared" si="7"/>
        <v>0</v>
      </c>
      <c r="J13" s="30">
        <f t="shared" si="14"/>
        <v>0</v>
      </c>
      <c r="K13" s="31">
        <f t="shared" si="8"/>
        <v>0</v>
      </c>
      <c r="L13" s="32">
        <f t="shared" si="9"/>
        <v>0</v>
      </c>
      <c r="M13" s="31">
        <f t="shared" si="10"/>
        <v>0</v>
      </c>
      <c r="N13" s="32">
        <f t="shared" si="11"/>
        <v>0</v>
      </c>
      <c r="O13" s="31">
        <f t="shared" si="12"/>
        <v>0</v>
      </c>
      <c r="P13" s="32">
        <f t="shared" si="3"/>
        <v>0</v>
      </c>
      <c r="Q13" s="31">
        <f t="shared" si="15"/>
        <v>0</v>
      </c>
      <c r="R13" s="32">
        <f t="shared" si="4"/>
        <v>0</v>
      </c>
      <c r="S13" s="31">
        <f t="shared" si="5"/>
        <v>0</v>
      </c>
      <c r="T13" s="32">
        <f t="shared" si="6"/>
        <v>0</v>
      </c>
      <c r="U13" s="1"/>
    </row>
    <row r="14" spans="1:21" ht="11.25">
      <c r="A14" s="1"/>
      <c r="B14" s="26"/>
      <c r="C14" s="27" t="s">
        <v>19</v>
      </c>
      <c r="D14" s="27"/>
      <c r="E14" s="69">
        <v>130000</v>
      </c>
      <c r="F14" s="69">
        <f t="shared" si="2"/>
        <v>156000</v>
      </c>
      <c r="G14" s="63">
        <f t="shared" si="13"/>
        <v>9360</v>
      </c>
      <c r="H14" s="44" t="s">
        <v>23</v>
      </c>
      <c r="I14" s="29">
        <f t="shared" si="7"/>
        <v>0</v>
      </c>
      <c r="J14" s="30">
        <f t="shared" si="14"/>
        <v>0</v>
      </c>
      <c r="K14" s="31">
        <f t="shared" si="8"/>
        <v>0</v>
      </c>
      <c r="L14" s="32">
        <f t="shared" si="9"/>
        <v>0</v>
      </c>
      <c r="M14" s="31">
        <f t="shared" si="10"/>
        <v>0</v>
      </c>
      <c r="N14" s="32">
        <f t="shared" si="11"/>
        <v>0</v>
      </c>
      <c r="O14" s="31">
        <f t="shared" si="12"/>
        <v>0</v>
      </c>
      <c r="P14" s="32">
        <f t="shared" si="3"/>
        <v>0</v>
      </c>
      <c r="Q14" s="31">
        <f t="shared" si="15"/>
        <v>0</v>
      </c>
      <c r="R14" s="32">
        <f t="shared" si="4"/>
        <v>0</v>
      </c>
      <c r="S14" s="31">
        <f t="shared" si="5"/>
        <v>0</v>
      </c>
      <c r="T14" s="32">
        <f t="shared" si="6"/>
        <v>0</v>
      </c>
      <c r="U14" s="1"/>
    </row>
    <row r="15" spans="1:21" ht="11.25">
      <c r="A15" s="1"/>
      <c r="B15" s="26"/>
      <c r="C15" s="27" t="s">
        <v>20</v>
      </c>
      <c r="D15" s="27"/>
      <c r="E15" s="69">
        <v>130000</v>
      </c>
      <c r="F15" s="69">
        <f t="shared" si="2"/>
        <v>156000</v>
      </c>
      <c r="G15" s="63">
        <f t="shared" si="13"/>
        <v>9360</v>
      </c>
      <c r="H15" s="44" t="s">
        <v>23</v>
      </c>
      <c r="I15" s="29">
        <f t="shared" si="7"/>
        <v>0</v>
      </c>
      <c r="J15" s="30">
        <f t="shared" si="14"/>
        <v>0</v>
      </c>
      <c r="K15" s="31">
        <f t="shared" si="8"/>
        <v>0</v>
      </c>
      <c r="L15" s="32">
        <f t="shared" si="9"/>
        <v>0</v>
      </c>
      <c r="M15" s="31">
        <f t="shared" si="10"/>
        <v>0</v>
      </c>
      <c r="N15" s="32">
        <f t="shared" si="11"/>
        <v>0</v>
      </c>
      <c r="O15" s="31">
        <f t="shared" si="12"/>
        <v>0</v>
      </c>
      <c r="P15" s="32">
        <f t="shared" si="3"/>
        <v>0</v>
      </c>
      <c r="Q15" s="31">
        <f t="shared" si="15"/>
        <v>0</v>
      </c>
      <c r="R15" s="32">
        <f t="shared" si="4"/>
        <v>0</v>
      </c>
      <c r="S15" s="31">
        <f t="shared" si="5"/>
        <v>0</v>
      </c>
      <c r="T15" s="32">
        <f t="shared" si="6"/>
        <v>0</v>
      </c>
      <c r="U15" s="1"/>
    </row>
    <row r="16" spans="1:21" ht="11.25">
      <c r="A16" s="1"/>
      <c r="B16" s="26"/>
      <c r="C16" s="27" t="s">
        <v>21</v>
      </c>
      <c r="D16" s="27"/>
      <c r="E16" s="69">
        <v>130000</v>
      </c>
      <c r="F16" s="69">
        <f t="shared" si="2"/>
        <v>156000</v>
      </c>
      <c r="G16" s="63">
        <f t="shared" si="13"/>
        <v>9360</v>
      </c>
      <c r="H16" s="44" t="s">
        <v>23</v>
      </c>
      <c r="I16" s="29">
        <f t="shared" si="7"/>
        <v>0</v>
      </c>
      <c r="J16" s="30">
        <f t="shared" si="14"/>
        <v>0</v>
      </c>
      <c r="K16" s="31">
        <f t="shared" si="8"/>
        <v>0</v>
      </c>
      <c r="L16" s="32">
        <f t="shared" si="9"/>
        <v>0</v>
      </c>
      <c r="M16" s="31">
        <f t="shared" si="10"/>
        <v>0</v>
      </c>
      <c r="N16" s="32">
        <f t="shared" si="11"/>
        <v>0</v>
      </c>
      <c r="O16" s="31">
        <f t="shared" si="12"/>
        <v>0</v>
      </c>
      <c r="P16" s="32">
        <f t="shared" si="3"/>
        <v>0</v>
      </c>
      <c r="Q16" s="31">
        <f t="shared" si="15"/>
        <v>0</v>
      </c>
      <c r="R16" s="32">
        <f t="shared" si="4"/>
        <v>0</v>
      </c>
      <c r="S16" s="31">
        <f t="shared" si="5"/>
        <v>0</v>
      </c>
      <c r="T16" s="32">
        <f t="shared" si="6"/>
        <v>0</v>
      </c>
      <c r="U16" s="1"/>
    </row>
    <row r="17" spans="1:21" ht="11.25">
      <c r="A17" s="1"/>
      <c r="B17" s="26" t="s">
        <v>2</v>
      </c>
      <c r="C17" s="27" t="s">
        <v>16</v>
      </c>
      <c r="D17" s="27"/>
      <c r="E17" s="69">
        <v>130000</v>
      </c>
      <c r="F17" s="69">
        <f t="shared" si="2"/>
        <v>156000</v>
      </c>
      <c r="G17" s="63">
        <f t="shared" si="13"/>
        <v>9360</v>
      </c>
      <c r="H17" s="44" t="s">
        <v>23</v>
      </c>
      <c r="I17" s="29">
        <f t="shared" si="7"/>
        <v>0</v>
      </c>
      <c r="J17" s="30">
        <f t="shared" si="14"/>
        <v>0</v>
      </c>
      <c r="K17" s="31">
        <f t="shared" si="8"/>
        <v>0</v>
      </c>
      <c r="L17" s="32">
        <f t="shared" si="9"/>
        <v>0</v>
      </c>
      <c r="M17" s="31">
        <f t="shared" si="10"/>
        <v>0</v>
      </c>
      <c r="N17" s="32">
        <f t="shared" si="11"/>
        <v>0</v>
      </c>
      <c r="O17" s="31">
        <f t="shared" si="12"/>
        <v>0</v>
      </c>
      <c r="P17" s="32">
        <f t="shared" si="3"/>
        <v>0</v>
      </c>
      <c r="Q17" s="31">
        <f t="shared" si="15"/>
        <v>0</v>
      </c>
      <c r="R17" s="32">
        <f t="shared" si="4"/>
        <v>0</v>
      </c>
      <c r="S17" s="31">
        <f t="shared" si="5"/>
        <v>0</v>
      </c>
      <c r="T17" s="32">
        <f t="shared" si="6"/>
        <v>0</v>
      </c>
      <c r="U17" s="1"/>
    </row>
    <row r="18" spans="1:21" ht="11.25">
      <c r="A18" s="1"/>
      <c r="B18" s="26" t="s">
        <v>3</v>
      </c>
      <c r="C18" s="27"/>
      <c r="D18" s="27"/>
      <c r="E18" s="69">
        <v>150000</v>
      </c>
      <c r="F18" s="69">
        <f t="shared" si="2"/>
        <v>180000</v>
      </c>
      <c r="G18" s="63">
        <f t="shared" si="13"/>
        <v>10800</v>
      </c>
      <c r="H18" s="44" t="s">
        <v>68</v>
      </c>
      <c r="I18" s="29">
        <f t="shared" si="7"/>
        <v>180000</v>
      </c>
      <c r="J18" s="30">
        <f t="shared" si="14"/>
        <v>10800</v>
      </c>
      <c r="K18" s="31">
        <f t="shared" si="8"/>
        <v>144000</v>
      </c>
      <c r="L18" s="32">
        <f t="shared" si="9"/>
        <v>8640</v>
      </c>
      <c r="M18" s="31">
        <f t="shared" si="10"/>
        <v>117000</v>
      </c>
      <c r="N18" s="32">
        <f t="shared" si="11"/>
        <v>7020</v>
      </c>
      <c r="O18" s="31">
        <f t="shared" si="12"/>
        <v>90000</v>
      </c>
      <c r="P18" s="32">
        <f t="shared" si="3"/>
        <v>5400</v>
      </c>
      <c r="Q18" s="31">
        <f t="shared" si="15"/>
        <v>54000</v>
      </c>
      <c r="R18" s="32">
        <f t="shared" si="4"/>
        <v>3240</v>
      </c>
      <c r="S18" s="31">
        <f t="shared" si="5"/>
        <v>32400</v>
      </c>
      <c r="T18" s="32">
        <f t="shared" si="6"/>
        <v>1944</v>
      </c>
      <c r="U18" s="1"/>
    </row>
    <row r="19" spans="1:21" ht="11.25">
      <c r="A19" s="1"/>
      <c r="B19" s="26" t="s">
        <v>94</v>
      </c>
      <c r="C19" s="27" t="s">
        <v>95</v>
      </c>
      <c r="D19" s="27"/>
      <c r="E19" s="69">
        <v>500000</v>
      </c>
      <c r="F19" s="69">
        <f t="shared" si="2"/>
        <v>600000</v>
      </c>
      <c r="G19" s="63">
        <f t="shared" si="13"/>
        <v>36000</v>
      </c>
      <c r="H19" s="44" t="s">
        <v>23</v>
      </c>
      <c r="I19" s="29">
        <f t="shared" si="7"/>
        <v>0</v>
      </c>
      <c r="J19" s="30">
        <f t="shared" si="14"/>
        <v>0</v>
      </c>
      <c r="K19" s="31">
        <f t="shared" si="8"/>
        <v>0</v>
      </c>
      <c r="L19" s="32">
        <f t="shared" si="9"/>
        <v>0</v>
      </c>
      <c r="M19" s="31">
        <f t="shared" si="10"/>
        <v>0</v>
      </c>
      <c r="N19" s="32">
        <f t="shared" si="11"/>
        <v>0</v>
      </c>
      <c r="O19" s="31">
        <f t="shared" si="12"/>
        <v>0</v>
      </c>
      <c r="P19" s="32">
        <f t="shared" si="3"/>
        <v>0</v>
      </c>
      <c r="Q19" s="31">
        <f t="shared" si="15"/>
        <v>0</v>
      </c>
      <c r="R19" s="32">
        <f t="shared" si="4"/>
        <v>0</v>
      </c>
      <c r="S19" s="31">
        <f t="shared" si="5"/>
        <v>0</v>
      </c>
      <c r="T19" s="32">
        <f t="shared" si="6"/>
        <v>0</v>
      </c>
      <c r="U19" s="1"/>
    </row>
    <row r="20" spans="1:21" ht="11.25">
      <c r="A20" s="1"/>
      <c r="B20" s="26" t="s">
        <v>4</v>
      </c>
      <c r="C20" s="27"/>
      <c r="D20" s="27"/>
      <c r="E20" s="69">
        <v>330000</v>
      </c>
      <c r="F20" s="69">
        <f t="shared" si="2"/>
        <v>396000</v>
      </c>
      <c r="G20" s="63">
        <f t="shared" si="13"/>
        <v>23760</v>
      </c>
      <c r="H20" s="44" t="s">
        <v>23</v>
      </c>
      <c r="I20" s="29">
        <f t="shared" si="7"/>
        <v>0</v>
      </c>
      <c r="J20" s="30">
        <f t="shared" si="14"/>
        <v>0</v>
      </c>
      <c r="K20" s="31">
        <f t="shared" si="8"/>
        <v>0</v>
      </c>
      <c r="L20" s="32">
        <f t="shared" si="9"/>
        <v>0</v>
      </c>
      <c r="M20" s="31">
        <f t="shared" si="10"/>
        <v>0</v>
      </c>
      <c r="N20" s="32">
        <f t="shared" si="11"/>
        <v>0</v>
      </c>
      <c r="O20" s="31">
        <f t="shared" si="12"/>
        <v>0</v>
      </c>
      <c r="P20" s="32">
        <f t="shared" si="3"/>
        <v>0</v>
      </c>
      <c r="Q20" s="31">
        <f t="shared" si="15"/>
        <v>0</v>
      </c>
      <c r="R20" s="32">
        <f t="shared" si="4"/>
        <v>0</v>
      </c>
      <c r="S20" s="31">
        <f t="shared" si="5"/>
        <v>0</v>
      </c>
      <c r="T20" s="32">
        <f t="shared" si="6"/>
        <v>0</v>
      </c>
      <c r="U20" s="1"/>
    </row>
    <row r="21" spans="1:21" ht="11.25">
      <c r="A21" s="1"/>
      <c r="B21" s="26" t="s">
        <v>45</v>
      </c>
      <c r="C21" s="27" t="s">
        <v>5</v>
      </c>
      <c r="D21" s="27"/>
      <c r="E21" s="69">
        <v>400000</v>
      </c>
      <c r="F21" s="69">
        <f t="shared" si="2"/>
        <v>480000</v>
      </c>
      <c r="G21" s="63">
        <f t="shared" si="13"/>
        <v>28800</v>
      </c>
      <c r="H21" s="44" t="s">
        <v>23</v>
      </c>
      <c r="I21" s="29">
        <f t="shared" si="7"/>
        <v>0</v>
      </c>
      <c r="J21" s="30">
        <f t="shared" si="14"/>
        <v>0</v>
      </c>
      <c r="K21" s="31">
        <f t="shared" si="8"/>
        <v>0</v>
      </c>
      <c r="L21" s="32">
        <f t="shared" si="9"/>
        <v>0</v>
      </c>
      <c r="M21" s="31">
        <f t="shared" si="10"/>
        <v>0</v>
      </c>
      <c r="N21" s="32">
        <f t="shared" si="11"/>
        <v>0</v>
      </c>
      <c r="O21" s="31">
        <f t="shared" si="12"/>
        <v>0</v>
      </c>
      <c r="P21" s="32">
        <f t="shared" si="3"/>
        <v>0</v>
      </c>
      <c r="Q21" s="31">
        <f t="shared" si="15"/>
        <v>0</v>
      </c>
      <c r="R21" s="32">
        <f t="shared" si="4"/>
        <v>0</v>
      </c>
      <c r="S21" s="31">
        <f t="shared" si="5"/>
        <v>0</v>
      </c>
      <c r="T21" s="32">
        <f t="shared" si="6"/>
        <v>0</v>
      </c>
      <c r="U21" s="1"/>
    </row>
    <row r="22" spans="1:21" ht="11.25">
      <c r="A22" s="1"/>
      <c r="B22" s="33"/>
      <c r="C22" s="27" t="s">
        <v>42</v>
      </c>
      <c r="D22" s="27"/>
      <c r="E22" s="69">
        <v>130000</v>
      </c>
      <c r="F22" s="69">
        <f t="shared" si="2"/>
        <v>156000</v>
      </c>
      <c r="G22" s="63">
        <f t="shared" si="13"/>
        <v>9360</v>
      </c>
      <c r="H22" s="44" t="s">
        <v>23</v>
      </c>
      <c r="I22" s="29">
        <f t="shared" si="7"/>
        <v>0</v>
      </c>
      <c r="J22" s="30">
        <f t="shared" si="14"/>
        <v>0</v>
      </c>
      <c r="K22" s="31">
        <f t="shared" si="8"/>
        <v>0</v>
      </c>
      <c r="L22" s="32">
        <f t="shared" si="9"/>
        <v>0</v>
      </c>
      <c r="M22" s="31">
        <f t="shared" si="10"/>
        <v>0</v>
      </c>
      <c r="N22" s="32">
        <f t="shared" si="11"/>
        <v>0</v>
      </c>
      <c r="O22" s="31">
        <f t="shared" si="12"/>
        <v>0</v>
      </c>
      <c r="P22" s="32">
        <f t="shared" si="3"/>
        <v>0</v>
      </c>
      <c r="Q22" s="31">
        <f t="shared" si="15"/>
        <v>0</v>
      </c>
      <c r="R22" s="32">
        <f t="shared" si="4"/>
        <v>0</v>
      </c>
      <c r="S22" s="31">
        <f t="shared" si="5"/>
        <v>0</v>
      </c>
      <c r="T22" s="32">
        <f t="shared" si="6"/>
        <v>0</v>
      </c>
      <c r="U22" s="1"/>
    </row>
    <row r="23" spans="1:21" ht="11.25">
      <c r="A23" s="1"/>
      <c r="B23" s="33"/>
      <c r="C23" s="27" t="s">
        <v>43</v>
      </c>
      <c r="D23" s="27"/>
      <c r="E23" s="69">
        <v>300000</v>
      </c>
      <c r="F23" s="69">
        <f t="shared" si="2"/>
        <v>360000</v>
      </c>
      <c r="G23" s="63">
        <f t="shared" si="13"/>
        <v>21600</v>
      </c>
      <c r="H23" s="44" t="s">
        <v>23</v>
      </c>
      <c r="I23" s="29">
        <f t="shared" si="7"/>
        <v>0</v>
      </c>
      <c r="J23" s="30">
        <f t="shared" si="14"/>
        <v>0</v>
      </c>
      <c r="K23" s="31">
        <f t="shared" si="8"/>
        <v>0</v>
      </c>
      <c r="L23" s="32">
        <f t="shared" si="9"/>
        <v>0</v>
      </c>
      <c r="M23" s="31">
        <f t="shared" si="10"/>
        <v>0</v>
      </c>
      <c r="N23" s="32">
        <f t="shared" si="11"/>
        <v>0</v>
      </c>
      <c r="O23" s="31">
        <f t="shared" si="12"/>
        <v>0</v>
      </c>
      <c r="P23" s="32">
        <f t="shared" si="3"/>
        <v>0</v>
      </c>
      <c r="Q23" s="31">
        <f t="shared" si="15"/>
        <v>0</v>
      </c>
      <c r="R23" s="32">
        <f t="shared" si="4"/>
        <v>0</v>
      </c>
      <c r="S23" s="31">
        <f t="shared" si="5"/>
        <v>0</v>
      </c>
      <c r="T23" s="32">
        <f t="shared" si="6"/>
        <v>0</v>
      </c>
      <c r="U23" s="1"/>
    </row>
    <row r="24" spans="1:21" ht="11.25">
      <c r="A24" s="1"/>
      <c r="B24" s="33" t="s">
        <v>46</v>
      </c>
      <c r="C24" s="27" t="s">
        <v>28</v>
      </c>
      <c r="D24" s="27"/>
      <c r="E24" s="69">
        <v>150000</v>
      </c>
      <c r="F24" s="69">
        <f t="shared" si="2"/>
        <v>180000</v>
      </c>
      <c r="G24" s="63">
        <f t="shared" si="13"/>
        <v>10800</v>
      </c>
      <c r="H24" s="44" t="s">
        <v>23</v>
      </c>
      <c r="I24" s="29">
        <f t="shared" si="7"/>
        <v>0</v>
      </c>
      <c r="J24" s="30">
        <f t="shared" si="14"/>
        <v>0</v>
      </c>
      <c r="K24" s="31">
        <f t="shared" si="8"/>
        <v>0</v>
      </c>
      <c r="L24" s="32">
        <f t="shared" si="9"/>
        <v>0</v>
      </c>
      <c r="M24" s="31">
        <f t="shared" si="10"/>
        <v>0</v>
      </c>
      <c r="N24" s="32">
        <f t="shared" si="11"/>
        <v>0</v>
      </c>
      <c r="O24" s="31">
        <f t="shared" si="12"/>
        <v>0</v>
      </c>
      <c r="P24" s="32">
        <f t="shared" si="3"/>
        <v>0</v>
      </c>
      <c r="Q24" s="31">
        <f t="shared" si="15"/>
        <v>0</v>
      </c>
      <c r="R24" s="32">
        <f t="shared" si="4"/>
        <v>0</v>
      </c>
      <c r="S24" s="31">
        <f t="shared" si="5"/>
        <v>0</v>
      </c>
      <c r="T24" s="32">
        <f t="shared" si="6"/>
        <v>0</v>
      </c>
      <c r="U24" s="1"/>
    </row>
    <row r="25" spans="1:21" ht="11.25">
      <c r="A25" s="1"/>
      <c r="B25" s="33" t="s">
        <v>47</v>
      </c>
      <c r="C25" s="27" t="s">
        <v>6</v>
      </c>
      <c r="D25" s="27"/>
      <c r="E25" s="69">
        <v>200000</v>
      </c>
      <c r="F25" s="69">
        <f t="shared" si="2"/>
        <v>240000</v>
      </c>
      <c r="G25" s="63">
        <f t="shared" si="13"/>
        <v>14400</v>
      </c>
      <c r="H25" s="44" t="s">
        <v>23</v>
      </c>
      <c r="I25" s="29">
        <f t="shared" si="7"/>
        <v>0</v>
      </c>
      <c r="J25" s="30">
        <f t="shared" si="14"/>
        <v>0</v>
      </c>
      <c r="K25" s="31">
        <f t="shared" si="8"/>
        <v>0</v>
      </c>
      <c r="L25" s="32">
        <f t="shared" si="9"/>
        <v>0</v>
      </c>
      <c r="M25" s="31">
        <f t="shared" si="10"/>
        <v>0</v>
      </c>
      <c r="N25" s="32">
        <f t="shared" si="11"/>
        <v>0</v>
      </c>
      <c r="O25" s="31">
        <f t="shared" si="12"/>
        <v>0</v>
      </c>
      <c r="P25" s="32">
        <f t="shared" si="3"/>
        <v>0</v>
      </c>
      <c r="Q25" s="31">
        <f t="shared" si="15"/>
        <v>0</v>
      </c>
      <c r="R25" s="32">
        <f t="shared" si="4"/>
        <v>0</v>
      </c>
      <c r="S25" s="31">
        <f t="shared" si="5"/>
        <v>0</v>
      </c>
      <c r="T25" s="32">
        <f t="shared" si="6"/>
        <v>0</v>
      </c>
      <c r="U25" s="1"/>
    </row>
    <row r="26" spans="1:21" ht="11.25">
      <c r="A26" s="1"/>
      <c r="B26" s="33"/>
      <c r="C26" s="27" t="s">
        <v>7</v>
      </c>
      <c r="D26" s="27"/>
      <c r="E26" s="69">
        <v>130000</v>
      </c>
      <c r="F26" s="69">
        <f t="shared" si="2"/>
        <v>156000</v>
      </c>
      <c r="G26" s="63">
        <f t="shared" si="13"/>
        <v>9360</v>
      </c>
      <c r="H26" s="44" t="s">
        <v>23</v>
      </c>
      <c r="I26" s="29">
        <f t="shared" si="7"/>
        <v>0</v>
      </c>
      <c r="J26" s="30">
        <f t="shared" si="14"/>
        <v>0</v>
      </c>
      <c r="K26" s="31">
        <f t="shared" si="8"/>
        <v>0</v>
      </c>
      <c r="L26" s="32">
        <f t="shared" si="9"/>
        <v>0</v>
      </c>
      <c r="M26" s="31">
        <f t="shared" si="10"/>
        <v>0</v>
      </c>
      <c r="N26" s="32">
        <f t="shared" si="11"/>
        <v>0</v>
      </c>
      <c r="O26" s="31">
        <f t="shared" si="12"/>
        <v>0</v>
      </c>
      <c r="P26" s="32">
        <f t="shared" si="3"/>
        <v>0</v>
      </c>
      <c r="Q26" s="31">
        <f t="shared" si="15"/>
        <v>0</v>
      </c>
      <c r="R26" s="32">
        <f t="shared" si="4"/>
        <v>0</v>
      </c>
      <c r="S26" s="31">
        <f t="shared" si="5"/>
        <v>0</v>
      </c>
      <c r="T26" s="32">
        <f t="shared" si="6"/>
        <v>0</v>
      </c>
      <c r="U26" s="1"/>
    </row>
    <row r="27" spans="1:21" ht="11.25">
      <c r="A27" s="1"/>
      <c r="B27" s="33" t="s">
        <v>48</v>
      </c>
      <c r="C27" s="27" t="s">
        <v>8</v>
      </c>
      <c r="D27" s="27"/>
      <c r="E27" s="69">
        <v>200000</v>
      </c>
      <c r="F27" s="69">
        <f t="shared" si="2"/>
        <v>240000</v>
      </c>
      <c r="G27" s="63">
        <f t="shared" si="13"/>
        <v>14400</v>
      </c>
      <c r="H27" s="44" t="s">
        <v>23</v>
      </c>
      <c r="I27" s="29">
        <f t="shared" si="7"/>
        <v>0</v>
      </c>
      <c r="J27" s="30">
        <f t="shared" si="14"/>
        <v>0</v>
      </c>
      <c r="K27" s="31">
        <f t="shared" si="8"/>
        <v>0</v>
      </c>
      <c r="L27" s="32">
        <f t="shared" si="9"/>
        <v>0</v>
      </c>
      <c r="M27" s="31">
        <f t="shared" si="10"/>
        <v>0</v>
      </c>
      <c r="N27" s="32">
        <f t="shared" si="11"/>
        <v>0</v>
      </c>
      <c r="O27" s="31">
        <f t="shared" si="12"/>
        <v>0</v>
      </c>
      <c r="P27" s="32">
        <f t="shared" si="3"/>
        <v>0</v>
      </c>
      <c r="Q27" s="31">
        <f t="shared" si="15"/>
        <v>0</v>
      </c>
      <c r="R27" s="32">
        <f t="shared" si="4"/>
        <v>0</v>
      </c>
      <c r="S27" s="31">
        <f t="shared" si="5"/>
        <v>0</v>
      </c>
      <c r="T27" s="32">
        <f t="shared" si="6"/>
        <v>0</v>
      </c>
      <c r="U27" s="1"/>
    </row>
    <row r="28" spans="1:21" ht="11.25">
      <c r="A28" s="1"/>
      <c r="B28" s="34" t="s">
        <v>9</v>
      </c>
      <c r="C28" s="27" t="s">
        <v>10</v>
      </c>
      <c r="D28" s="27"/>
      <c r="E28" s="69">
        <v>150000</v>
      </c>
      <c r="F28" s="69">
        <f t="shared" si="2"/>
        <v>180000</v>
      </c>
      <c r="G28" s="63">
        <f t="shared" si="13"/>
        <v>10800</v>
      </c>
      <c r="H28" s="44" t="s">
        <v>23</v>
      </c>
      <c r="I28" s="29">
        <f t="shared" si="7"/>
        <v>0</v>
      </c>
      <c r="J28" s="30">
        <f t="shared" si="14"/>
        <v>0</v>
      </c>
      <c r="K28" s="31">
        <f t="shared" si="8"/>
        <v>0</v>
      </c>
      <c r="L28" s="32">
        <f t="shared" si="9"/>
        <v>0</v>
      </c>
      <c r="M28" s="31">
        <f t="shared" si="10"/>
        <v>0</v>
      </c>
      <c r="N28" s="32">
        <f t="shared" si="11"/>
        <v>0</v>
      </c>
      <c r="O28" s="31">
        <f t="shared" si="12"/>
        <v>0</v>
      </c>
      <c r="P28" s="32">
        <f t="shared" si="3"/>
        <v>0</v>
      </c>
      <c r="Q28" s="31">
        <f t="shared" si="15"/>
        <v>0</v>
      </c>
      <c r="R28" s="32">
        <f t="shared" si="4"/>
        <v>0</v>
      </c>
      <c r="S28" s="31">
        <f t="shared" si="5"/>
        <v>0</v>
      </c>
      <c r="T28" s="32">
        <f t="shared" si="6"/>
        <v>0</v>
      </c>
      <c r="U28" s="1"/>
    </row>
    <row r="29" spans="1:21" ht="11.25">
      <c r="A29" s="1"/>
      <c r="B29" s="27"/>
      <c r="C29" s="27" t="s">
        <v>11</v>
      </c>
      <c r="D29" s="27"/>
      <c r="E29" s="69">
        <v>130000</v>
      </c>
      <c r="F29" s="69">
        <f t="shared" si="2"/>
        <v>156000</v>
      </c>
      <c r="G29" s="63">
        <f t="shared" si="13"/>
        <v>9360</v>
      </c>
      <c r="H29" s="44" t="s">
        <v>23</v>
      </c>
      <c r="I29" s="29">
        <f t="shared" si="7"/>
        <v>0</v>
      </c>
      <c r="J29" s="30">
        <f t="shared" si="14"/>
        <v>0</v>
      </c>
      <c r="K29" s="31">
        <f t="shared" si="8"/>
        <v>0</v>
      </c>
      <c r="L29" s="32">
        <f t="shared" si="9"/>
        <v>0</v>
      </c>
      <c r="M29" s="31">
        <f t="shared" si="10"/>
        <v>0</v>
      </c>
      <c r="N29" s="32">
        <f t="shared" si="11"/>
        <v>0</v>
      </c>
      <c r="O29" s="31">
        <f t="shared" si="12"/>
        <v>0</v>
      </c>
      <c r="P29" s="32">
        <f t="shared" si="3"/>
        <v>0</v>
      </c>
      <c r="Q29" s="31">
        <f t="shared" si="15"/>
        <v>0</v>
      </c>
      <c r="R29" s="32">
        <f t="shared" si="4"/>
        <v>0</v>
      </c>
      <c r="S29" s="31">
        <f t="shared" si="5"/>
        <v>0</v>
      </c>
      <c r="T29" s="32">
        <f t="shared" si="6"/>
        <v>0</v>
      </c>
      <c r="U29" s="1"/>
    </row>
    <row r="30" spans="1:21" ht="11.25">
      <c r="A30" s="1"/>
      <c r="B30" s="26" t="s">
        <v>12</v>
      </c>
      <c r="C30" s="27"/>
      <c r="D30" s="27"/>
      <c r="E30" s="69">
        <v>130000</v>
      </c>
      <c r="F30" s="69">
        <f t="shared" si="2"/>
        <v>156000</v>
      </c>
      <c r="G30" s="63">
        <f t="shared" si="13"/>
        <v>9360</v>
      </c>
      <c r="H30" s="44" t="s">
        <v>23</v>
      </c>
      <c r="I30" s="29">
        <f t="shared" si="7"/>
        <v>0</v>
      </c>
      <c r="J30" s="30">
        <f t="shared" si="14"/>
        <v>0</v>
      </c>
      <c r="K30" s="31">
        <f t="shared" si="8"/>
        <v>0</v>
      </c>
      <c r="L30" s="32">
        <f t="shared" si="9"/>
        <v>0</v>
      </c>
      <c r="M30" s="31">
        <f t="shared" si="10"/>
        <v>0</v>
      </c>
      <c r="N30" s="32">
        <f t="shared" si="11"/>
        <v>0</v>
      </c>
      <c r="O30" s="31">
        <f t="shared" si="12"/>
        <v>0</v>
      </c>
      <c r="P30" s="32">
        <f t="shared" si="3"/>
        <v>0</v>
      </c>
      <c r="Q30" s="31">
        <f t="shared" si="15"/>
        <v>0</v>
      </c>
      <c r="R30" s="32">
        <f t="shared" si="4"/>
        <v>0</v>
      </c>
      <c r="S30" s="31">
        <f t="shared" si="5"/>
        <v>0</v>
      </c>
      <c r="T30" s="32">
        <f t="shared" si="6"/>
        <v>0</v>
      </c>
      <c r="U30" s="1"/>
    </row>
    <row r="31" spans="1:21" ht="11.25">
      <c r="A31" s="1"/>
      <c r="B31" s="26" t="s">
        <v>13</v>
      </c>
      <c r="C31" s="27" t="s">
        <v>14</v>
      </c>
      <c r="D31" s="27"/>
      <c r="E31" s="69">
        <v>550000</v>
      </c>
      <c r="F31" s="69">
        <f t="shared" si="2"/>
        <v>660000</v>
      </c>
      <c r="G31" s="63">
        <f t="shared" si="13"/>
        <v>39600</v>
      </c>
      <c r="H31" s="44" t="s">
        <v>23</v>
      </c>
      <c r="I31" s="29">
        <f t="shared" si="7"/>
        <v>0</v>
      </c>
      <c r="J31" s="30">
        <f t="shared" si="14"/>
        <v>0</v>
      </c>
      <c r="K31" s="31">
        <f t="shared" si="8"/>
        <v>0</v>
      </c>
      <c r="L31" s="32">
        <f t="shared" si="9"/>
        <v>0</v>
      </c>
      <c r="M31" s="31">
        <f t="shared" si="10"/>
        <v>0</v>
      </c>
      <c r="N31" s="32">
        <f t="shared" si="11"/>
        <v>0</v>
      </c>
      <c r="O31" s="31">
        <f t="shared" si="12"/>
        <v>0</v>
      </c>
      <c r="P31" s="32">
        <f t="shared" si="3"/>
        <v>0</v>
      </c>
      <c r="Q31" s="31">
        <f t="shared" si="15"/>
        <v>0</v>
      </c>
      <c r="R31" s="32">
        <f t="shared" si="4"/>
        <v>0</v>
      </c>
      <c r="S31" s="31">
        <f t="shared" si="5"/>
        <v>0</v>
      </c>
      <c r="T31" s="32">
        <f t="shared" si="6"/>
        <v>0</v>
      </c>
      <c r="U31" s="1"/>
    </row>
    <row r="32" spans="1:21" ht="11.25">
      <c r="A32" s="1"/>
      <c r="B32" s="27"/>
      <c r="C32" s="27" t="s">
        <v>15</v>
      </c>
      <c r="D32" s="27"/>
      <c r="E32" s="69">
        <v>300000</v>
      </c>
      <c r="F32" s="69">
        <f t="shared" si="2"/>
        <v>360000</v>
      </c>
      <c r="G32" s="63">
        <f t="shared" si="13"/>
        <v>21600</v>
      </c>
      <c r="H32" s="44" t="s">
        <v>23</v>
      </c>
      <c r="I32" s="29">
        <f t="shared" si="7"/>
        <v>0</v>
      </c>
      <c r="J32" s="30">
        <f t="shared" si="14"/>
        <v>0</v>
      </c>
      <c r="K32" s="31">
        <f t="shared" si="8"/>
        <v>0</v>
      </c>
      <c r="L32" s="32">
        <f t="shared" si="9"/>
        <v>0</v>
      </c>
      <c r="M32" s="31">
        <f t="shared" si="10"/>
        <v>0</v>
      </c>
      <c r="N32" s="32">
        <f t="shared" si="11"/>
        <v>0</v>
      </c>
      <c r="O32" s="31">
        <f t="shared" si="12"/>
        <v>0</v>
      </c>
      <c r="P32" s="32">
        <f t="shared" si="3"/>
        <v>0</v>
      </c>
      <c r="Q32" s="31">
        <f t="shared" si="15"/>
        <v>0</v>
      </c>
      <c r="R32" s="32">
        <f t="shared" si="4"/>
        <v>0</v>
      </c>
      <c r="S32" s="31">
        <f t="shared" si="5"/>
        <v>0</v>
      </c>
      <c r="T32" s="32">
        <f t="shared" si="6"/>
        <v>0</v>
      </c>
      <c r="U32" s="1"/>
    </row>
    <row r="33" spans="1:21" ht="11.25">
      <c r="A33" s="1"/>
      <c r="B33" s="16" t="s">
        <v>38</v>
      </c>
      <c r="C33" s="12"/>
      <c r="D33" s="12"/>
      <c r="E33" s="70">
        <f>SUM(E6:E32)</f>
        <v>6180000</v>
      </c>
      <c r="F33" s="70">
        <f>SUM(F6:F32)</f>
        <v>7416000</v>
      </c>
      <c r="G33" s="62">
        <f>SUM(G5:G32)</f>
        <v>444966</v>
      </c>
      <c r="H33" s="12"/>
      <c r="I33" s="29">
        <f aca="true" t="shared" si="16" ref="I33:T33">SUM(I6:I32)</f>
        <v>780000</v>
      </c>
      <c r="J33" s="35">
        <f t="shared" si="16"/>
        <v>46800</v>
      </c>
      <c r="K33" s="29">
        <f t="shared" si="16"/>
        <v>624000</v>
      </c>
      <c r="L33" s="35">
        <f t="shared" si="16"/>
        <v>37440</v>
      </c>
      <c r="M33" s="29">
        <f t="shared" si="16"/>
        <v>507000</v>
      </c>
      <c r="N33" s="35">
        <f t="shared" si="16"/>
        <v>30420</v>
      </c>
      <c r="O33" s="29">
        <f t="shared" si="16"/>
        <v>390000</v>
      </c>
      <c r="P33" s="35">
        <f t="shared" si="16"/>
        <v>23400</v>
      </c>
      <c r="Q33" s="29">
        <f t="shared" si="16"/>
        <v>234000</v>
      </c>
      <c r="R33" s="35">
        <f t="shared" si="16"/>
        <v>14040</v>
      </c>
      <c r="S33" s="29">
        <f t="shared" si="16"/>
        <v>140400</v>
      </c>
      <c r="T33" s="35">
        <f t="shared" si="16"/>
        <v>8424</v>
      </c>
      <c r="U33" s="1"/>
    </row>
    <row r="34" spans="1:21" ht="11.25">
      <c r="A34" s="1"/>
      <c r="B34" s="76" t="s">
        <v>37</v>
      </c>
      <c r="C34" s="77"/>
      <c r="D34" s="36">
        <v>5</v>
      </c>
      <c r="E34" s="70">
        <f>E33-(E33*$D$34/100)</f>
        <v>5871000</v>
      </c>
      <c r="F34" s="70">
        <f>F33-(F33*$D$34/100)</f>
        <v>7045200</v>
      </c>
      <c r="G34" s="64">
        <f>G33-(G33*$D$34/100)</f>
        <v>422717.7</v>
      </c>
      <c r="H34" s="37"/>
      <c r="I34" s="29">
        <f>F34</f>
        <v>7045200</v>
      </c>
      <c r="J34" s="38">
        <f>G34</f>
        <v>422717.7</v>
      </c>
      <c r="K34" s="29">
        <f>$F$34*($K$4/100)</f>
        <v>5636160</v>
      </c>
      <c r="L34" s="38">
        <f>$G$34*($K$4/100)</f>
        <v>338174.16000000003</v>
      </c>
      <c r="M34" s="29">
        <f>$F$34*($M$4/100)</f>
        <v>4579380</v>
      </c>
      <c r="N34" s="38">
        <f>$G$34*($M$4/100)</f>
        <v>274766.505</v>
      </c>
      <c r="O34" s="29">
        <f>$F$34*($O$4/100)</f>
        <v>3522600</v>
      </c>
      <c r="P34" s="38">
        <f>$G$34*($O$4/100)</f>
        <v>211358.85</v>
      </c>
      <c r="Q34" s="29">
        <f>$F$34*($Q$4/100)</f>
        <v>2113560</v>
      </c>
      <c r="R34" s="38">
        <f>$G$34*($Q$4/100)</f>
        <v>126815.31</v>
      </c>
      <c r="S34" s="29">
        <f>$F$34*($S$4/100)</f>
        <v>1268136</v>
      </c>
      <c r="T34" s="38">
        <f>$G$34*($S$4/100)</f>
        <v>76089.186</v>
      </c>
      <c r="U34" s="1"/>
    </row>
    <row r="35" spans="1:21" s="43" customFormat="1" ht="11.25">
      <c r="A35" s="39"/>
      <c r="B35" s="40" t="s">
        <v>30</v>
      </c>
      <c r="C35" s="41"/>
      <c r="D35" s="41"/>
      <c r="E35" s="69"/>
      <c r="F35" s="69">
        <f t="shared" si="2"/>
        <v>0</v>
      </c>
      <c r="G35" s="63"/>
      <c r="H35" s="41"/>
      <c r="I35" s="31"/>
      <c r="J35" s="42"/>
      <c r="K35" s="31"/>
      <c r="L35" s="41"/>
      <c r="M35" s="31"/>
      <c r="N35" s="41"/>
      <c r="O35" s="31"/>
      <c r="P35" s="41"/>
      <c r="Q35" s="31"/>
      <c r="R35" s="41"/>
      <c r="S35" s="31"/>
      <c r="T35" s="41"/>
      <c r="U35" s="39"/>
    </row>
    <row r="36" spans="1:21" ht="11.25">
      <c r="A36" s="1"/>
      <c r="B36" s="26" t="s">
        <v>58</v>
      </c>
      <c r="C36" s="27" t="s">
        <v>50</v>
      </c>
      <c r="D36" s="27"/>
      <c r="E36" s="69">
        <v>60000</v>
      </c>
      <c r="F36" s="69">
        <f t="shared" si="2"/>
        <v>72000</v>
      </c>
      <c r="G36" s="63">
        <f aca="true" t="shared" si="17" ref="G36:G56">F36*$G$5/100</f>
        <v>4320</v>
      </c>
      <c r="H36" s="28" t="s">
        <v>23</v>
      </c>
      <c r="I36" s="29">
        <f aca="true" t="shared" si="18" ref="I36:I50">IF(H36="x",F36,0)</f>
        <v>0</v>
      </c>
      <c r="J36" s="30">
        <f aca="true" t="shared" si="19" ref="J36:J50">IF(H36="x",G36,0)</f>
        <v>0</v>
      </c>
      <c r="K36" s="31">
        <f aca="true" t="shared" si="20" ref="K36:L50">I36*$K$4/100</f>
        <v>0</v>
      </c>
      <c r="L36" s="32">
        <f t="shared" si="20"/>
        <v>0</v>
      </c>
      <c r="M36" s="31">
        <f aca="true" t="shared" si="21" ref="M36:N50">I36*$M$4/100</f>
        <v>0</v>
      </c>
      <c r="N36" s="32">
        <f t="shared" si="21"/>
        <v>0</v>
      </c>
      <c r="O36" s="31">
        <f aca="true" t="shared" si="22" ref="O36:P50">I36*$O$4/100</f>
        <v>0</v>
      </c>
      <c r="P36" s="32">
        <f t="shared" si="22"/>
        <v>0</v>
      </c>
      <c r="Q36" s="31">
        <f aca="true" t="shared" si="23" ref="Q36:R50">I36*$Q$4/100</f>
        <v>0</v>
      </c>
      <c r="R36" s="32">
        <f t="shared" si="23"/>
        <v>0</v>
      </c>
      <c r="S36" s="31">
        <f aca="true" t="shared" si="24" ref="S36:T50">I36*$S$4/100</f>
        <v>0</v>
      </c>
      <c r="T36" s="32">
        <f t="shared" si="24"/>
        <v>0</v>
      </c>
      <c r="U36" s="1"/>
    </row>
    <row r="37" spans="1:21" ht="11.25">
      <c r="A37" s="1"/>
      <c r="B37" s="26" t="s">
        <v>59</v>
      </c>
      <c r="C37" s="27" t="s">
        <v>51</v>
      </c>
      <c r="D37" s="27"/>
      <c r="E37" s="69">
        <v>60000</v>
      </c>
      <c r="F37" s="69">
        <f t="shared" si="2"/>
        <v>72000</v>
      </c>
      <c r="G37" s="63">
        <f t="shared" si="17"/>
        <v>4320</v>
      </c>
      <c r="H37" s="28" t="s">
        <v>23</v>
      </c>
      <c r="I37" s="29">
        <f t="shared" si="18"/>
        <v>0</v>
      </c>
      <c r="J37" s="30">
        <f t="shared" si="19"/>
        <v>0</v>
      </c>
      <c r="K37" s="31">
        <f t="shared" si="20"/>
        <v>0</v>
      </c>
      <c r="L37" s="32">
        <f t="shared" si="20"/>
        <v>0</v>
      </c>
      <c r="M37" s="31">
        <f t="shared" si="21"/>
        <v>0</v>
      </c>
      <c r="N37" s="32">
        <f t="shared" si="21"/>
        <v>0</v>
      </c>
      <c r="O37" s="31">
        <f t="shared" si="22"/>
        <v>0</v>
      </c>
      <c r="P37" s="32">
        <f t="shared" si="22"/>
        <v>0</v>
      </c>
      <c r="Q37" s="31">
        <f t="shared" si="23"/>
        <v>0</v>
      </c>
      <c r="R37" s="32">
        <f t="shared" si="23"/>
        <v>0</v>
      </c>
      <c r="S37" s="31">
        <f t="shared" si="24"/>
        <v>0</v>
      </c>
      <c r="T37" s="32">
        <f t="shared" si="24"/>
        <v>0</v>
      </c>
      <c r="U37" s="1"/>
    </row>
    <row r="38" spans="1:21" ht="11.25">
      <c r="A38" s="1"/>
      <c r="B38" s="26"/>
      <c r="C38" s="27" t="s">
        <v>52</v>
      </c>
      <c r="D38" s="27"/>
      <c r="E38" s="69">
        <v>60000</v>
      </c>
      <c r="F38" s="69">
        <f t="shared" si="2"/>
        <v>72000</v>
      </c>
      <c r="G38" s="63">
        <f t="shared" si="17"/>
        <v>4320</v>
      </c>
      <c r="H38" s="28" t="s">
        <v>23</v>
      </c>
      <c r="I38" s="29">
        <f t="shared" si="18"/>
        <v>0</v>
      </c>
      <c r="J38" s="30">
        <f t="shared" si="19"/>
        <v>0</v>
      </c>
      <c r="K38" s="31">
        <f t="shared" si="20"/>
        <v>0</v>
      </c>
      <c r="L38" s="32">
        <f t="shared" si="20"/>
        <v>0</v>
      </c>
      <c r="M38" s="31">
        <f t="shared" si="21"/>
        <v>0</v>
      </c>
      <c r="N38" s="32">
        <f t="shared" si="21"/>
        <v>0</v>
      </c>
      <c r="O38" s="31">
        <f t="shared" si="22"/>
        <v>0</v>
      </c>
      <c r="P38" s="32">
        <f t="shared" si="22"/>
        <v>0</v>
      </c>
      <c r="Q38" s="31">
        <f t="shared" si="23"/>
        <v>0</v>
      </c>
      <c r="R38" s="32">
        <f t="shared" si="23"/>
        <v>0</v>
      </c>
      <c r="S38" s="31">
        <f t="shared" si="24"/>
        <v>0</v>
      </c>
      <c r="T38" s="32">
        <f t="shared" si="24"/>
        <v>0</v>
      </c>
      <c r="U38" s="1"/>
    </row>
    <row r="39" spans="1:21" ht="11.25">
      <c r="A39" s="1"/>
      <c r="B39" s="26"/>
      <c r="C39" s="27" t="s">
        <v>53</v>
      </c>
      <c r="D39" s="27"/>
      <c r="E39" s="69">
        <v>60000</v>
      </c>
      <c r="F39" s="69">
        <f t="shared" si="2"/>
        <v>72000</v>
      </c>
      <c r="G39" s="63">
        <f t="shared" si="17"/>
        <v>4320</v>
      </c>
      <c r="H39" s="28" t="s">
        <v>23</v>
      </c>
      <c r="I39" s="29">
        <f t="shared" si="18"/>
        <v>0</v>
      </c>
      <c r="J39" s="30">
        <f t="shared" si="19"/>
        <v>0</v>
      </c>
      <c r="K39" s="31">
        <f t="shared" si="20"/>
        <v>0</v>
      </c>
      <c r="L39" s="32">
        <f t="shared" si="20"/>
        <v>0</v>
      </c>
      <c r="M39" s="31">
        <f t="shared" si="21"/>
        <v>0</v>
      </c>
      <c r="N39" s="32">
        <f t="shared" si="21"/>
        <v>0</v>
      </c>
      <c r="O39" s="31">
        <f t="shared" si="22"/>
        <v>0</v>
      </c>
      <c r="P39" s="32">
        <f t="shared" si="22"/>
        <v>0</v>
      </c>
      <c r="Q39" s="31">
        <f t="shared" si="23"/>
        <v>0</v>
      </c>
      <c r="R39" s="32">
        <f t="shared" si="23"/>
        <v>0</v>
      </c>
      <c r="S39" s="31">
        <f t="shared" si="24"/>
        <v>0</v>
      </c>
      <c r="T39" s="32">
        <f t="shared" si="24"/>
        <v>0</v>
      </c>
      <c r="U39" s="1"/>
    </row>
    <row r="40" spans="1:21" ht="11.25">
      <c r="A40" s="1"/>
      <c r="B40" s="59" t="s">
        <v>88</v>
      </c>
      <c r="C40" s="58"/>
      <c r="D40" s="58"/>
      <c r="E40" s="69">
        <v>50000</v>
      </c>
      <c r="F40" s="69">
        <f t="shared" si="2"/>
        <v>60000</v>
      </c>
      <c r="G40" s="63">
        <f t="shared" si="17"/>
        <v>3600</v>
      </c>
      <c r="H40" s="44" t="s">
        <v>23</v>
      </c>
      <c r="I40" s="29">
        <f t="shared" si="18"/>
        <v>0</v>
      </c>
      <c r="J40" s="59">
        <f t="shared" si="19"/>
        <v>0</v>
      </c>
      <c r="K40" s="57">
        <f t="shared" si="20"/>
        <v>0</v>
      </c>
      <c r="L40" s="58">
        <f>IF(H40="x",G40,0)</f>
        <v>0</v>
      </c>
      <c r="M40" s="57">
        <f t="shared" si="21"/>
        <v>0</v>
      </c>
      <c r="N40" s="58">
        <f>IF(H40="x",G40,0)</f>
        <v>0</v>
      </c>
      <c r="O40" s="57">
        <f t="shared" si="22"/>
        <v>0</v>
      </c>
      <c r="P40" s="58">
        <f>IF(H40="x",G40,0)</f>
        <v>0</v>
      </c>
      <c r="Q40" s="57">
        <f t="shared" si="23"/>
        <v>0</v>
      </c>
      <c r="R40" s="58">
        <f>IF(H40="x",G40,0)</f>
        <v>0</v>
      </c>
      <c r="S40" s="57">
        <f t="shared" si="24"/>
        <v>0</v>
      </c>
      <c r="T40" s="58">
        <f>IF(H40="x",G40,0)</f>
        <v>0</v>
      </c>
      <c r="U40" s="1"/>
    </row>
    <row r="41" spans="1:21" ht="11.25">
      <c r="A41" s="1"/>
      <c r="B41" s="26" t="s">
        <v>17</v>
      </c>
      <c r="C41" s="27" t="s">
        <v>57</v>
      </c>
      <c r="D41" s="27"/>
      <c r="E41" s="69">
        <v>200000</v>
      </c>
      <c r="F41" s="69">
        <f t="shared" si="2"/>
        <v>240000</v>
      </c>
      <c r="G41" s="63">
        <f t="shared" si="17"/>
        <v>14400</v>
      </c>
      <c r="H41" s="28" t="s">
        <v>23</v>
      </c>
      <c r="I41" s="29">
        <f t="shared" si="18"/>
        <v>0</v>
      </c>
      <c r="J41" s="30">
        <f t="shared" si="19"/>
        <v>0</v>
      </c>
      <c r="K41" s="31">
        <f t="shared" si="20"/>
        <v>0</v>
      </c>
      <c r="L41" s="32">
        <f t="shared" si="20"/>
        <v>0</v>
      </c>
      <c r="M41" s="31">
        <f t="shared" si="21"/>
        <v>0</v>
      </c>
      <c r="N41" s="32">
        <f t="shared" si="21"/>
        <v>0</v>
      </c>
      <c r="O41" s="31">
        <f t="shared" si="22"/>
        <v>0</v>
      </c>
      <c r="P41" s="32">
        <f t="shared" si="22"/>
        <v>0</v>
      </c>
      <c r="Q41" s="31">
        <f t="shared" si="23"/>
        <v>0</v>
      </c>
      <c r="R41" s="32">
        <f t="shared" si="23"/>
        <v>0</v>
      </c>
      <c r="S41" s="31">
        <f t="shared" si="24"/>
        <v>0</v>
      </c>
      <c r="T41" s="32">
        <f t="shared" si="24"/>
        <v>0</v>
      </c>
      <c r="U41" s="1"/>
    </row>
    <row r="42" spans="1:21" ht="11.25">
      <c r="A42" s="1"/>
      <c r="B42" s="26" t="s">
        <v>67</v>
      </c>
      <c r="C42" s="27" t="s">
        <v>65</v>
      </c>
      <c r="D42" s="27"/>
      <c r="E42" s="69">
        <v>130000</v>
      </c>
      <c r="F42" s="69">
        <f t="shared" si="2"/>
        <v>156000</v>
      </c>
      <c r="G42" s="63">
        <f t="shared" si="17"/>
        <v>9360</v>
      </c>
      <c r="H42" s="28" t="s">
        <v>23</v>
      </c>
      <c r="I42" s="29">
        <f t="shared" si="18"/>
        <v>0</v>
      </c>
      <c r="J42" s="30">
        <f t="shared" si="19"/>
        <v>0</v>
      </c>
      <c r="K42" s="31">
        <f t="shared" si="20"/>
        <v>0</v>
      </c>
      <c r="L42" s="32">
        <f t="shared" si="20"/>
        <v>0</v>
      </c>
      <c r="M42" s="31">
        <f t="shared" si="21"/>
        <v>0</v>
      </c>
      <c r="N42" s="32">
        <f t="shared" si="21"/>
        <v>0</v>
      </c>
      <c r="O42" s="31">
        <f t="shared" si="22"/>
        <v>0</v>
      </c>
      <c r="P42" s="32">
        <f t="shared" si="22"/>
        <v>0</v>
      </c>
      <c r="Q42" s="31">
        <f t="shared" si="23"/>
        <v>0</v>
      </c>
      <c r="R42" s="32">
        <f t="shared" si="23"/>
        <v>0</v>
      </c>
      <c r="S42" s="31">
        <f t="shared" si="24"/>
        <v>0</v>
      </c>
      <c r="T42" s="32">
        <f t="shared" si="24"/>
        <v>0</v>
      </c>
      <c r="U42" s="1"/>
    </row>
    <row r="43" spans="1:21" ht="11.25">
      <c r="A43" s="1"/>
      <c r="B43" s="26" t="s">
        <v>73</v>
      </c>
      <c r="C43" s="27" t="s">
        <v>74</v>
      </c>
      <c r="D43" s="27"/>
      <c r="E43" s="69">
        <v>150000</v>
      </c>
      <c r="F43" s="69">
        <f t="shared" si="2"/>
        <v>180000</v>
      </c>
      <c r="G43" s="63">
        <f t="shared" si="17"/>
        <v>10800</v>
      </c>
      <c r="H43" s="28" t="s">
        <v>23</v>
      </c>
      <c r="I43" s="29">
        <f t="shared" si="18"/>
        <v>0</v>
      </c>
      <c r="J43" s="30">
        <f t="shared" si="19"/>
        <v>0</v>
      </c>
      <c r="K43" s="31">
        <f t="shared" si="20"/>
        <v>0</v>
      </c>
      <c r="L43" s="32">
        <f t="shared" si="20"/>
        <v>0</v>
      </c>
      <c r="M43" s="31">
        <f t="shared" si="21"/>
        <v>0</v>
      </c>
      <c r="N43" s="32">
        <f t="shared" si="21"/>
        <v>0</v>
      </c>
      <c r="O43" s="31">
        <f t="shared" si="22"/>
        <v>0</v>
      </c>
      <c r="P43" s="32">
        <f t="shared" si="22"/>
        <v>0</v>
      </c>
      <c r="Q43" s="31">
        <f t="shared" si="23"/>
        <v>0</v>
      </c>
      <c r="R43" s="32">
        <f t="shared" si="23"/>
        <v>0</v>
      </c>
      <c r="S43" s="31">
        <f t="shared" si="24"/>
        <v>0</v>
      </c>
      <c r="T43" s="32">
        <f t="shared" si="24"/>
        <v>0</v>
      </c>
      <c r="U43" s="1"/>
    </row>
    <row r="44" spans="1:21" ht="11.25">
      <c r="A44" s="1"/>
      <c r="B44" s="45" t="s">
        <v>89</v>
      </c>
      <c r="C44" s="46" t="s">
        <v>90</v>
      </c>
      <c r="D44" s="27"/>
      <c r="E44" s="69">
        <v>2000000</v>
      </c>
      <c r="F44" s="69">
        <f t="shared" si="2"/>
        <v>2400000</v>
      </c>
      <c r="G44" s="63">
        <f t="shared" si="17"/>
        <v>144000</v>
      </c>
      <c r="H44" s="44" t="s">
        <v>23</v>
      </c>
      <c r="I44" s="29">
        <f t="shared" si="18"/>
        <v>0</v>
      </c>
      <c r="J44" s="30">
        <f t="shared" si="19"/>
        <v>0</v>
      </c>
      <c r="K44" s="31">
        <f t="shared" si="20"/>
        <v>0</v>
      </c>
      <c r="L44" s="32">
        <f t="shared" si="20"/>
        <v>0</v>
      </c>
      <c r="M44" s="31">
        <f t="shared" si="21"/>
        <v>0</v>
      </c>
      <c r="N44" s="32">
        <f t="shared" si="21"/>
        <v>0</v>
      </c>
      <c r="O44" s="31">
        <f t="shared" si="22"/>
        <v>0</v>
      </c>
      <c r="P44" s="32">
        <f t="shared" si="22"/>
        <v>0</v>
      </c>
      <c r="Q44" s="31">
        <f t="shared" si="23"/>
        <v>0</v>
      </c>
      <c r="R44" s="32">
        <f t="shared" si="23"/>
        <v>0</v>
      </c>
      <c r="S44" s="31">
        <f t="shared" si="24"/>
        <v>0</v>
      </c>
      <c r="T44" s="32">
        <f t="shared" si="24"/>
        <v>0</v>
      </c>
      <c r="U44" s="1"/>
    </row>
    <row r="45" spans="1:21" ht="11.25">
      <c r="A45" s="1"/>
      <c r="B45" s="54" t="s">
        <v>100</v>
      </c>
      <c r="C45" s="56" t="s">
        <v>101</v>
      </c>
      <c r="D45" s="58"/>
      <c r="E45" s="69">
        <v>250000</v>
      </c>
      <c r="F45" s="69">
        <f t="shared" si="2"/>
        <v>300000</v>
      </c>
      <c r="G45" s="63">
        <f t="shared" si="17"/>
        <v>18000</v>
      </c>
      <c r="H45" s="44" t="s">
        <v>23</v>
      </c>
      <c r="I45" s="29">
        <f t="shared" si="18"/>
        <v>0</v>
      </c>
      <c r="J45" s="54">
        <f t="shared" si="19"/>
        <v>0</v>
      </c>
      <c r="K45" s="55">
        <f t="shared" si="20"/>
        <v>0</v>
      </c>
      <c r="L45" s="56">
        <f>IF(H45="x",G45,0)</f>
        <v>0</v>
      </c>
      <c r="M45" s="57">
        <f t="shared" si="21"/>
        <v>0</v>
      </c>
      <c r="N45" s="58">
        <f>IF(H45="x",G45,0)</f>
        <v>0</v>
      </c>
      <c r="O45" s="57">
        <f t="shared" si="22"/>
        <v>0</v>
      </c>
      <c r="P45" s="58">
        <f>IF(H45="x",G45,0)</f>
        <v>0</v>
      </c>
      <c r="Q45" s="57">
        <f t="shared" si="23"/>
        <v>0</v>
      </c>
      <c r="R45" s="58">
        <f>IF(H45="x",G45,0)</f>
        <v>0</v>
      </c>
      <c r="S45" s="57">
        <f t="shared" si="24"/>
        <v>0</v>
      </c>
      <c r="T45" s="58">
        <f>IF(H45="x",G45,0)</f>
        <v>0</v>
      </c>
      <c r="U45" s="1"/>
    </row>
    <row r="46" spans="1:21" ht="11.25">
      <c r="A46" s="1"/>
      <c r="B46" s="54" t="s">
        <v>98</v>
      </c>
      <c r="C46" s="56" t="s">
        <v>99</v>
      </c>
      <c r="D46" s="58"/>
      <c r="E46" s="69">
        <v>250000</v>
      </c>
      <c r="F46" s="69">
        <f t="shared" si="2"/>
        <v>300000</v>
      </c>
      <c r="G46" s="63">
        <f t="shared" si="17"/>
        <v>18000</v>
      </c>
      <c r="H46" s="44" t="s">
        <v>23</v>
      </c>
      <c r="I46" s="29">
        <f t="shared" si="18"/>
        <v>0</v>
      </c>
      <c r="J46" s="54">
        <f t="shared" si="19"/>
        <v>0</v>
      </c>
      <c r="K46" s="55">
        <f t="shared" si="20"/>
        <v>0</v>
      </c>
      <c r="L46" s="56">
        <f>IF(H46="x",G46,0)</f>
        <v>0</v>
      </c>
      <c r="M46" s="57">
        <f t="shared" si="21"/>
        <v>0</v>
      </c>
      <c r="N46" s="58">
        <f>IF(H46="x",G46,0)</f>
        <v>0</v>
      </c>
      <c r="O46" s="57">
        <f t="shared" si="22"/>
        <v>0</v>
      </c>
      <c r="P46" s="58">
        <f>IF(H46="x",G46,0)</f>
        <v>0</v>
      </c>
      <c r="Q46" s="57">
        <f t="shared" si="23"/>
        <v>0</v>
      </c>
      <c r="R46" s="58">
        <f>IF(H46="x",G46,0)</f>
        <v>0</v>
      </c>
      <c r="S46" s="57">
        <f t="shared" si="24"/>
        <v>0</v>
      </c>
      <c r="T46" s="58">
        <f>IF(H46="x",G46,0)</f>
        <v>0</v>
      </c>
      <c r="U46" s="1"/>
    </row>
    <row r="47" spans="1:21" ht="11.25">
      <c r="A47" s="1"/>
      <c r="B47" s="54" t="s">
        <v>96</v>
      </c>
      <c r="C47" s="56" t="s">
        <v>97</v>
      </c>
      <c r="D47" s="58"/>
      <c r="E47" s="69">
        <v>100000</v>
      </c>
      <c r="F47" s="69">
        <f t="shared" si="2"/>
        <v>120000</v>
      </c>
      <c r="G47" s="63">
        <f t="shared" si="17"/>
        <v>7200</v>
      </c>
      <c r="H47" s="44" t="s">
        <v>23</v>
      </c>
      <c r="I47" s="29">
        <f t="shared" si="18"/>
        <v>0</v>
      </c>
      <c r="J47" s="59">
        <f t="shared" si="19"/>
        <v>0</v>
      </c>
      <c r="K47" s="57">
        <f t="shared" si="20"/>
        <v>0</v>
      </c>
      <c r="L47" s="58">
        <f>IF(H47="x",G47,0)</f>
        <v>0</v>
      </c>
      <c r="M47" s="57">
        <f t="shared" si="21"/>
        <v>0</v>
      </c>
      <c r="N47" s="58">
        <f>IF(H47="x",G47,0)</f>
        <v>0</v>
      </c>
      <c r="O47" s="57">
        <f t="shared" si="22"/>
        <v>0</v>
      </c>
      <c r="P47" s="58">
        <f>IF(H47="x",G47,0)</f>
        <v>0</v>
      </c>
      <c r="Q47" s="57">
        <f t="shared" si="23"/>
        <v>0</v>
      </c>
      <c r="R47" s="58">
        <f>IF(H47="x",G47,0)</f>
        <v>0</v>
      </c>
      <c r="S47" s="57">
        <f t="shared" si="24"/>
        <v>0</v>
      </c>
      <c r="T47" s="58">
        <f>IF(H47="x",G47,0)</f>
        <v>0</v>
      </c>
      <c r="U47" s="1"/>
    </row>
    <row r="48" spans="1:21" ht="11.25">
      <c r="A48" s="1"/>
      <c r="B48" s="26" t="s">
        <v>71</v>
      </c>
      <c r="C48" s="27" t="s">
        <v>72</v>
      </c>
      <c r="D48" s="27"/>
      <c r="E48" s="69">
        <v>400000</v>
      </c>
      <c r="F48" s="69">
        <f t="shared" si="2"/>
        <v>480000</v>
      </c>
      <c r="G48" s="63">
        <f t="shared" si="17"/>
        <v>28800</v>
      </c>
      <c r="H48" s="44" t="s">
        <v>23</v>
      </c>
      <c r="I48" s="29">
        <f t="shared" si="18"/>
        <v>0</v>
      </c>
      <c r="J48" s="30">
        <f t="shared" si="19"/>
        <v>0</v>
      </c>
      <c r="K48" s="31">
        <f t="shared" si="20"/>
        <v>0</v>
      </c>
      <c r="L48" s="32">
        <f t="shared" si="20"/>
        <v>0</v>
      </c>
      <c r="M48" s="31">
        <f t="shared" si="21"/>
        <v>0</v>
      </c>
      <c r="N48" s="32">
        <f t="shared" si="21"/>
        <v>0</v>
      </c>
      <c r="O48" s="31">
        <f t="shared" si="22"/>
        <v>0</v>
      </c>
      <c r="P48" s="32">
        <f t="shared" si="22"/>
        <v>0</v>
      </c>
      <c r="Q48" s="31">
        <f t="shared" si="23"/>
        <v>0</v>
      </c>
      <c r="R48" s="32">
        <f t="shared" si="23"/>
        <v>0</v>
      </c>
      <c r="S48" s="31">
        <f t="shared" si="24"/>
        <v>0</v>
      </c>
      <c r="T48" s="32">
        <f t="shared" si="24"/>
        <v>0</v>
      </c>
      <c r="U48" s="1"/>
    </row>
    <row r="49" spans="1:21" ht="11.25">
      <c r="A49" s="1"/>
      <c r="B49" s="26" t="s">
        <v>102</v>
      </c>
      <c r="C49" s="60" t="s">
        <v>103</v>
      </c>
      <c r="D49" s="27"/>
      <c r="E49" s="69">
        <v>150000</v>
      </c>
      <c r="F49" s="69">
        <f t="shared" si="2"/>
        <v>180000</v>
      </c>
      <c r="G49" s="63">
        <f t="shared" si="17"/>
        <v>10800</v>
      </c>
      <c r="H49" s="44" t="s">
        <v>23</v>
      </c>
      <c r="I49" s="29">
        <f t="shared" si="18"/>
        <v>0</v>
      </c>
      <c r="J49" s="30">
        <f t="shared" si="19"/>
        <v>0</v>
      </c>
      <c r="K49" s="31">
        <f t="shared" si="20"/>
        <v>0</v>
      </c>
      <c r="L49" s="32">
        <f t="shared" si="20"/>
        <v>0</v>
      </c>
      <c r="M49" s="31">
        <f t="shared" si="21"/>
        <v>0</v>
      </c>
      <c r="N49" s="32">
        <f t="shared" si="21"/>
        <v>0</v>
      </c>
      <c r="O49" s="31">
        <f t="shared" si="22"/>
        <v>0</v>
      </c>
      <c r="P49" s="32">
        <f t="shared" si="22"/>
        <v>0</v>
      </c>
      <c r="Q49" s="31">
        <f t="shared" si="23"/>
        <v>0</v>
      </c>
      <c r="R49" s="32">
        <f t="shared" si="23"/>
        <v>0</v>
      </c>
      <c r="S49" s="31">
        <f t="shared" si="24"/>
        <v>0</v>
      </c>
      <c r="T49" s="32">
        <f t="shared" si="24"/>
        <v>0</v>
      </c>
      <c r="U49" s="1"/>
    </row>
    <row r="50" spans="1:21" ht="11.25">
      <c r="A50" s="1"/>
      <c r="B50" s="26" t="s">
        <v>70</v>
      </c>
      <c r="C50" s="27" t="s">
        <v>75</v>
      </c>
      <c r="D50" s="27"/>
      <c r="E50" s="69">
        <v>300000</v>
      </c>
      <c r="F50" s="69">
        <f t="shared" si="2"/>
        <v>360000</v>
      </c>
      <c r="G50" s="63">
        <f t="shared" si="17"/>
        <v>21600</v>
      </c>
      <c r="H50" s="44" t="s">
        <v>23</v>
      </c>
      <c r="I50" s="29">
        <f t="shared" si="18"/>
        <v>0</v>
      </c>
      <c r="J50" s="30">
        <f t="shared" si="19"/>
        <v>0</v>
      </c>
      <c r="K50" s="31">
        <f t="shared" si="20"/>
        <v>0</v>
      </c>
      <c r="L50" s="32">
        <f t="shared" si="20"/>
        <v>0</v>
      </c>
      <c r="M50" s="31">
        <f t="shared" si="21"/>
        <v>0</v>
      </c>
      <c r="N50" s="32">
        <f t="shared" si="21"/>
        <v>0</v>
      </c>
      <c r="O50" s="31">
        <f t="shared" si="22"/>
        <v>0</v>
      </c>
      <c r="P50" s="32">
        <f t="shared" si="22"/>
        <v>0</v>
      </c>
      <c r="Q50" s="31">
        <f t="shared" si="23"/>
        <v>0</v>
      </c>
      <c r="R50" s="32">
        <f t="shared" si="23"/>
        <v>0</v>
      </c>
      <c r="S50" s="31">
        <f t="shared" si="24"/>
        <v>0</v>
      </c>
      <c r="T50" s="32">
        <f t="shared" si="24"/>
        <v>0</v>
      </c>
      <c r="U50" s="1"/>
    </row>
    <row r="51" spans="1:21" ht="11.25">
      <c r="A51" s="1"/>
      <c r="B51" s="16" t="s">
        <v>38</v>
      </c>
      <c r="C51" s="12"/>
      <c r="D51" s="12"/>
      <c r="E51" s="70">
        <f>SUM(E36:E50,E33)</f>
        <v>10400000</v>
      </c>
      <c r="F51" s="70">
        <f>SUM(F36:F50,F33)</f>
        <v>12480000</v>
      </c>
      <c r="G51" s="62">
        <f>SUM(G36:G50,G33)</f>
        <v>748806</v>
      </c>
      <c r="H51" s="16"/>
      <c r="I51" s="29">
        <f aca="true" t="shared" si="25" ref="I51:T51">SUM(I36:I50,I33)</f>
        <v>780000</v>
      </c>
      <c r="J51" s="35">
        <f t="shared" si="25"/>
        <v>46800</v>
      </c>
      <c r="K51" s="29">
        <f t="shared" si="25"/>
        <v>624000</v>
      </c>
      <c r="L51" s="35">
        <f t="shared" si="25"/>
        <v>37440</v>
      </c>
      <c r="M51" s="29">
        <f t="shared" si="25"/>
        <v>507000</v>
      </c>
      <c r="N51" s="35">
        <f t="shared" si="25"/>
        <v>30420</v>
      </c>
      <c r="O51" s="29">
        <f t="shared" si="25"/>
        <v>390000</v>
      </c>
      <c r="P51" s="35">
        <f t="shared" si="25"/>
        <v>23400</v>
      </c>
      <c r="Q51" s="29">
        <f t="shared" si="25"/>
        <v>234000</v>
      </c>
      <c r="R51" s="35">
        <f t="shared" si="25"/>
        <v>14040</v>
      </c>
      <c r="S51" s="29">
        <f t="shared" si="25"/>
        <v>140400</v>
      </c>
      <c r="T51" s="35">
        <f t="shared" si="25"/>
        <v>8424</v>
      </c>
      <c r="U51" s="1"/>
    </row>
    <row r="52" spans="1:21" ht="11.25">
      <c r="A52" s="1"/>
      <c r="B52" s="25" t="s">
        <v>66</v>
      </c>
      <c r="C52" s="42"/>
      <c r="D52" s="42"/>
      <c r="E52" s="69">
        <v>0</v>
      </c>
      <c r="F52" s="69">
        <f t="shared" si="2"/>
        <v>0</v>
      </c>
      <c r="G52" s="63" t="s">
        <v>23</v>
      </c>
      <c r="H52" s="42" t="s">
        <v>23</v>
      </c>
      <c r="I52" s="31" t="s">
        <v>23</v>
      </c>
      <c r="J52" s="42"/>
      <c r="K52" s="31" t="s">
        <v>23</v>
      </c>
      <c r="L52" s="42" t="s">
        <v>23</v>
      </c>
      <c r="M52" s="31" t="s">
        <v>23</v>
      </c>
      <c r="N52" s="42" t="s">
        <v>23</v>
      </c>
      <c r="O52" s="31" t="s">
        <v>23</v>
      </c>
      <c r="P52" s="42" t="s">
        <v>23</v>
      </c>
      <c r="Q52" s="31" t="s">
        <v>23</v>
      </c>
      <c r="R52" s="42" t="s">
        <v>23</v>
      </c>
      <c r="S52" s="31"/>
      <c r="T52" s="42"/>
      <c r="U52" s="1"/>
    </row>
    <row r="53" spans="1:21" ht="11.25">
      <c r="A53" s="1"/>
      <c r="B53" s="26" t="s">
        <v>62</v>
      </c>
      <c r="C53" s="27" t="s">
        <v>26</v>
      </c>
      <c r="D53" s="27"/>
      <c r="E53" s="69">
        <v>0</v>
      </c>
      <c r="F53" s="69">
        <f t="shared" si="2"/>
        <v>0</v>
      </c>
      <c r="G53" s="63">
        <f t="shared" si="17"/>
        <v>0</v>
      </c>
      <c r="H53" s="47" t="s">
        <v>56</v>
      </c>
      <c r="I53" s="29">
        <f>$F$53</f>
        <v>0</v>
      </c>
      <c r="J53" s="24">
        <f>$G$53</f>
        <v>0</v>
      </c>
      <c r="K53" s="29">
        <f aca="true" t="shared" si="26" ref="K53:Q53">$F$53</f>
        <v>0</v>
      </c>
      <c r="L53" s="24">
        <f>$G$53</f>
        <v>0</v>
      </c>
      <c r="M53" s="29">
        <f t="shared" si="26"/>
        <v>0</v>
      </c>
      <c r="N53" s="24">
        <f>$G$53</f>
        <v>0</v>
      </c>
      <c r="O53" s="29">
        <f t="shared" si="26"/>
        <v>0</v>
      </c>
      <c r="P53" s="24">
        <f>$G$53</f>
        <v>0</v>
      </c>
      <c r="Q53" s="29">
        <f t="shared" si="26"/>
        <v>0</v>
      </c>
      <c r="R53" s="24">
        <f>$G$53</f>
        <v>0</v>
      </c>
      <c r="S53" s="29">
        <f>$G$53</f>
        <v>0</v>
      </c>
      <c r="T53" s="24">
        <f>$G$53</f>
        <v>0</v>
      </c>
      <c r="U53" s="1"/>
    </row>
    <row r="54" spans="1:21" ht="11.25">
      <c r="A54" s="1"/>
      <c r="B54" s="27" t="s">
        <v>63</v>
      </c>
      <c r="C54" s="27" t="s">
        <v>60</v>
      </c>
      <c r="D54" s="27"/>
      <c r="E54" s="69">
        <v>0</v>
      </c>
      <c r="F54" s="69">
        <f t="shared" si="2"/>
        <v>0</v>
      </c>
      <c r="G54" s="63">
        <f t="shared" si="17"/>
        <v>0</v>
      </c>
      <c r="H54" s="47"/>
      <c r="I54" s="29">
        <f>$F$54</f>
        <v>0</v>
      </c>
      <c r="J54" s="24">
        <f>$G$54</f>
        <v>0</v>
      </c>
      <c r="K54" s="29">
        <f aca="true" t="shared" si="27" ref="K54:Q54">$F$54</f>
        <v>0</v>
      </c>
      <c r="L54" s="24">
        <f>$G$54</f>
        <v>0</v>
      </c>
      <c r="M54" s="29">
        <f t="shared" si="27"/>
        <v>0</v>
      </c>
      <c r="N54" s="24">
        <f>$G$54</f>
        <v>0</v>
      </c>
      <c r="O54" s="29">
        <f t="shared" si="27"/>
        <v>0</v>
      </c>
      <c r="P54" s="24">
        <f>$G$54</f>
        <v>0</v>
      </c>
      <c r="Q54" s="29">
        <f t="shared" si="27"/>
        <v>0</v>
      </c>
      <c r="R54" s="24">
        <f>$G$54</f>
        <v>0</v>
      </c>
      <c r="S54" s="29">
        <f aca="true" t="shared" si="28" ref="S54:T56">$G$53</f>
        <v>0</v>
      </c>
      <c r="T54" s="24">
        <f t="shared" si="28"/>
        <v>0</v>
      </c>
      <c r="U54" s="1"/>
    </row>
    <row r="55" spans="1:21" ht="11.25">
      <c r="A55" s="1"/>
      <c r="B55" s="26"/>
      <c r="C55" s="27" t="s">
        <v>61</v>
      </c>
      <c r="D55" s="27"/>
      <c r="E55" s="69">
        <v>0</v>
      </c>
      <c r="F55" s="69">
        <f t="shared" si="2"/>
        <v>0</v>
      </c>
      <c r="G55" s="63">
        <f t="shared" si="17"/>
        <v>0</v>
      </c>
      <c r="H55" s="47"/>
      <c r="I55" s="29">
        <f>$F$55</f>
        <v>0</v>
      </c>
      <c r="J55" s="24">
        <f>$G$55</f>
        <v>0</v>
      </c>
      <c r="K55" s="29">
        <f aca="true" t="shared" si="29" ref="K55:Q55">$F$55</f>
        <v>0</v>
      </c>
      <c r="L55" s="24">
        <f>$G$55</f>
        <v>0</v>
      </c>
      <c r="M55" s="29">
        <f t="shared" si="29"/>
        <v>0</v>
      </c>
      <c r="N55" s="24">
        <f>$G$55</f>
        <v>0</v>
      </c>
      <c r="O55" s="29">
        <f t="shared" si="29"/>
        <v>0</v>
      </c>
      <c r="P55" s="24">
        <f>$G$55</f>
        <v>0</v>
      </c>
      <c r="Q55" s="29">
        <f t="shared" si="29"/>
        <v>0</v>
      </c>
      <c r="R55" s="24">
        <f>$G$55</f>
        <v>0</v>
      </c>
      <c r="S55" s="29">
        <f t="shared" si="28"/>
        <v>0</v>
      </c>
      <c r="T55" s="24">
        <f t="shared" si="28"/>
        <v>0</v>
      </c>
      <c r="U55" s="1"/>
    </row>
    <row r="56" spans="1:21" ht="11.25">
      <c r="A56" s="1"/>
      <c r="B56" s="26" t="s">
        <v>2</v>
      </c>
      <c r="C56" s="27" t="s">
        <v>27</v>
      </c>
      <c r="D56" s="27"/>
      <c r="E56" s="69">
        <v>0</v>
      </c>
      <c r="F56" s="69">
        <f t="shared" si="2"/>
        <v>0</v>
      </c>
      <c r="G56" s="63">
        <f t="shared" si="17"/>
        <v>0</v>
      </c>
      <c r="H56" s="47" t="s">
        <v>23</v>
      </c>
      <c r="I56" s="29">
        <f>$F$56</f>
        <v>0</v>
      </c>
      <c r="J56" s="24">
        <f>$G$56</f>
        <v>0</v>
      </c>
      <c r="K56" s="29">
        <f aca="true" t="shared" si="30" ref="K56:Q56">$F$56</f>
        <v>0</v>
      </c>
      <c r="L56" s="24">
        <f>$G$56</f>
        <v>0</v>
      </c>
      <c r="M56" s="29">
        <f t="shared" si="30"/>
        <v>0</v>
      </c>
      <c r="N56" s="24">
        <f>$G$56</f>
        <v>0</v>
      </c>
      <c r="O56" s="29">
        <f t="shared" si="30"/>
        <v>0</v>
      </c>
      <c r="P56" s="24">
        <f>$G$56</f>
        <v>0</v>
      </c>
      <c r="Q56" s="29">
        <f t="shared" si="30"/>
        <v>0</v>
      </c>
      <c r="R56" s="24">
        <f>$G$56</f>
        <v>0</v>
      </c>
      <c r="S56" s="29">
        <f t="shared" si="28"/>
        <v>0</v>
      </c>
      <c r="T56" s="24">
        <f t="shared" si="28"/>
        <v>0</v>
      </c>
      <c r="U56" s="1"/>
    </row>
    <row r="57" spans="1:21" ht="11.25">
      <c r="A57" s="1"/>
      <c r="B57" s="48" t="s">
        <v>22</v>
      </c>
      <c r="C57" s="12"/>
      <c r="D57" s="12"/>
      <c r="E57" s="70">
        <f>SUM(E53:E56,E51)</f>
        <v>10400000</v>
      </c>
      <c r="F57" s="70">
        <f>SUM(F53:F56,F51)</f>
        <v>12480000</v>
      </c>
      <c r="G57" s="62">
        <f aca="true" t="shared" si="31" ref="G57:T57">SUM(G53:G56,G51)</f>
        <v>748806</v>
      </c>
      <c r="H57" s="48"/>
      <c r="I57" s="29">
        <f t="shared" si="31"/>
        <v>780000</v>
      </c>
      <c r="J57" s="35">
        <f t="shared" si="31"/>
        <v>46800</v>
      </c>
      <c r="K57" s="29">
        <f t="shared" si="31"/>
        <v>624000</v>
      </c>
      <c r="L57" s="35">
        <f t="shared" si="31"/>
        <v>37440</v>
      </c>
      <c r="M57" s="29">
        <f t="shared" si="31"/>
        <v>507000</v>
      </c>
      <c r="N57" s="35">
        <f t="shared" si="31"/>
        <v>30420</v>
      </c>
      <c r="O57" s="29">
        <f t="shared" si="31"/>
        <v>390000</v>
      </c>
      <c r="P57" s="35">
        <f t="shared" si="31"/>
        <v>23400</v>
      </c>
      <c r="Q57" s="29">
        <f t="shared" si="31"/>
        <v>234000</v>
      </c>
      <c r="R57" s="35">
        <f t="shared" si="31"/>
        <v>14040</v>
      </c>
      <c r="S57" s="29">
        <f t="shared" si="31"/>
        <v>140400</v>
      </c>
      <c r="T57" s="35">
        <f t="shared" si="31"/>
        <v>8424</v>
      </c>
      <c r="U57" s="1"/>
    </row>
    <row r="58" spans="1:21" ht="11.25">
      <c r="A58" s="1"/>
      <c r="B58" s="49" t="s">
        <v>84</v>
      </c>
      <c r="C58" s="49"/>
      <c r="D58" s="49"/>
      <c r="E58" s="49"/>
      <c r="F58" s="49"/>
      <c r="G58" s="65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1"/>
    </row>
    <row r="59" spans="1:21" ht="11.25">
      <c r="A59" s="1"/>
      <c r="B59" s="73" t="s">
        <v>104</v>
      </c>
      <c r="C59" s="1"/>
      <c r="D59" s="1"/>
      <c r="E59" s="1"/>
      <c r="F59" s="1"/>
      <c r="G59" s="61"/>
      <c r="H59" s="1"/>
      <c r="I59" s="1"/>
      <c r="J59" s="1"/>
      <c r="K59" s="1"/>
      <c r="L59" s="1"/>
      <c r="M59" s="1"/>
      <c r="N59" s="1"/>
      <c r="O59" s="1"/>
      <c r="P59" s="5" t="s">
        <v>34</v>
      </c>
      <c r="Q59" s="2" t="s">
        <v>23</v>
      </c>
      <c r="R59" s="2" t="s">
        <v>33</v>
      </c>
      <c r="S59" s="2"/>
      <c r="T59" s="2"/>
      <c r="U59" s="1"/>
    </row>
    <row r="60" spans="1:21" ht="11.25">
      <c r="A60" s="50"/>
      <c r="B60" s="50" t="s">
        <v>76</v>
      </c>
      <c r="C60" s="50"/>
      <c r="D60" s="50"/>
      <c r="E60" s="50"/>
      <c r="F60" s="50"/>
      <c r="G60" s="66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1.25">
      <c r="A61" s="51"/>
      <c r="B61" s="51"/>
      <c r="C61" s="51"/>
      <c r="D61" s="51"/>
      <c r="G61" s="67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1" ht="11.25">
      <c r="A62" s="51"/>
      <c r="B62" s="51"/>
      <c r="C62" s="51"/>
      <c r="D62" s="51"/>
      <c r="G62" s="67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 ht="11.25">
      <c r="A63" s="51"/>
      <c r="B63" s="51"/>
      <c r="C63" s="51"/>
      <c r="D63" s="51"/>
      <c r="G63" s="6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1" ht="11.25">
      <c r="A64" s="51"/>
      <c r="B64" s="51"/>
      <c r="C64" s="51"/>
      <c r="D64" s="51"/>
      <c r="G64" s="67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11.25">
      <c r="A65" s="51"/>
      <c r="B65" s="51"/>
      <c r="C65" s="51"/>
      <c r="D65" s="51"/>
      <c r="G65" s="67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ht="11.25">
      <c r="A66" s="51"/>
      <c r="B66" s="51"/>
      <c r="C66" s="51"/>
      <c r="D66" s="51"/>
      <c r="G66" s="67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1.25">
      <c r="A67" s="51"/>
      <c r="B67" s="51"/>
      <c r="C67" s="51"/>
      <c r="D67" s="51"/>
      <c r="G67" s="67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ht="11.25">
      <c r="A68" s="51"/>
      <c r="B68" s="51"/>
      <c r="C68" s="51"/>
      <c r="D68" s="51"/>
      <c r="G68" s="67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ht="11.25">
      <c r="A69" s="51"/>
      <c r="B69" s="51"/>
      <c r="C69" s="51"/>
      <c r="D69" s="51"/>
      <c r="G69" s="67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ht="11.25">
      <c r="A70" s="51"/>
      <c r="B70" s="51"/>
      <c r="C70" s="51"/>
      <c r="D70" s="51"/>
      <c r="G70" s="67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ht="11.25">
      <c r="A71" s="51"/>
      <c r="B71" s="51"/>
      <c r="C71" s="51"/>
      <c r="D71" s="51"/>
      <c r="G71" s="67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ht="11.25">
      <c r="A72" s="51"/>
      <c r="B72" s="51"/>
      <c r="C72" s="51"/>
      <c r="D72" s="51"/>
      <c r="G72" s="67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ht="11.25">
      <c r="A73" s="51"/>
      <c r="B73" s="51"/>
      <c r="C73" s="51"/>
      <c r="D73" s="51"/>
      <c r="G73" s="67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ht="11.25">
      <c r="A74" s="51"/>
      <c r="B74" s="51"/>
      <c r="C74" s="51"/>
      <c r="D74" s="51"/>
      <c r="G74" s="67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11.25">
      <c r="A75" s="51"/>
      <c r="B75" s="51"/>
      <c r="C75" s="51"/>
      <c r="D75" s="51"/>
      <c r="G75" s="6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1.25">
      <c r="A76" s="51"/>
      <c r="B76" s="51"/>
      <c r="C76" s="51"/>
      <c r="D76" s="51"/>
      <c r="G76" s="6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ht="11.25">
      <c r="A77" s="51"/>
      <c r="B77" s="51"/>
      <c r="C77" s="51"/>
      <c r="D77" s="51"/>
      <c r="G77" s="6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ht="11.25">
      <c r="A78" s="51"/>
      <c r="B78" s="51"/>
      <c r="C78" s="51"/>
      <c r="D78" s="51"/>
      <c r="G78" s="67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11.25">
      <c r="A79" s="51"/>
      <c r="B79" s="51"/>
      <c r="C79" s="51"/>
      <c r="D79" s="51"/>
      <c r="G79" s="67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</sheetData>
  <sheetProtection/>
  <mergeCells count="4">
    <mergeCell ref="B34:C34"/>
    <mergeCell ref="F2:G2"/>
    <mergeCell ref="I2:J2"/>
    <mergeCell ref="K2:R2"/>
  </mergeCells>
  <conditionalFormatting sqref="H41:H50 H36 H53:H56 H6:H32">
    <cfRule type="cellIs" priority="1" dxfId="0" operator="equal" stopIfTrue="1">
      <formula>"x"</formula>
    </cfRule>
  </conditionalFormatting>
  <conditionalFormatting sqref="H37:H40">
    <cfRule type="cellIs" priority="2" dxfId="0" operator="equal" stopIfTrue="1">
      <formula>"x"</formula>
    </cfRule>
  </conditionalFormatting>
  <printOptions/>
  <pageMargins left="0.35" right="0.37" top="0.51" bottom="0.4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R-TREND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Nyers Béla</dc:creator>
  <cp:keywords/>
  <dc:description/>
  <cp:lastModifiedBy>R-Trend Kft</cp:lastModifiedBy>
  <cp:lastPrinted>2010-10-12T10:37:46Z</cp:lastPrinted>
  <dcterms:created xsi:type="dcterms:W3CDTF">2009-05-14T08:31:03Z</dcterms:created>
  <dcterms:modified xsi:type="dcterms:W3CDTF">2023-01-19T10:51:17Z</dcterms:modified>
  <cp:category/>
  <cp:version/>
  <cp:contentType/>
  <cp:contentStatus/>
</cp:coreProperties>
</file>